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3" sheetId="6" r:id="rId2"/>
  </sheets>
  <definedNames>
    <definedName name="_xlnm.Print_Area" localSheetId="0">Лист1!$A$1:$E$72</definedName>
  </definedNames>
  <calcPr calcId="124519"/>
</workbook>
</file>

<file path=xl/calcChain.xml><?xml version="1.0" encoding="utf-8"?>
<calcChain xmlns="http://schemas.openxmlformats.org/spreadsheetml/2006/main">
  <c r="C72" i="1"/>
  <c r="C71"/>
  <c r="C70"/>
  <c r="C69"/>
  <c r="C12"/>
  <c r="C9"/>
  <c r="C8"/>
  <c r="C68"/>
  <c r="C63"/>
  <c r="C61"/>
  <c r="C58"/>
  <c r="C52"/>
  <c r="C37"/>
  <c r="C30"/>
  <c r="C23"/>
  <c r="C20"/>
  <c r="C17"/>
  <c r="C14"/>
  <c r="C10"/>
  <c r="C67" l="1"/>
  <c r="B68" l="1"/>
  <c r="B63"/>
  <c r="B61"/>
  <c r="B58"/>
  <c r="B57"/>
  <c r="B56"/>
  <c r="B55"/>
  <c r="B52"/>
  <c r="B51"/>
  <c r="B37"/>
  <c r="B20" l="1"/>
  <c r="B17"/>
  <c r="B14"/>
  <c r="B69" l="1"/>
</calcChain>
</file>

<file path=xl/sharedStrings.xml><?xml version="1.0" encoding="utf-8"?>
<sst xmlns="http://schemas.openxmlformats.org/spreadsheetml/2006/main" count="212" uniqueCount="100">
  <si>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</si>
  <si>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</si>
  <si>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</si>
  <si>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</si>
  <si>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</si>
  <si>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</si>
  <si>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</si>
  <si>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</si>
  <si>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</si>
  <si>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</si>
  <si>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</si>
  <si>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</si>
  <si>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</si>
  <si>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</si>
  <si>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</si>
  <si>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</si>
  <si>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</si>
  <si>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</si>
  <si>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</si>
  <si>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</si>
  <si>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</si>
  <si>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</si>
  <si>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</si>
  <si>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</si>
  <si>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</si>
  <si>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</si>
  <si>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</si>
  <si>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</si>
  <si>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</si>
  <si>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Адрес: ул. Бабушкина, д. 11</t>
  </si>
  <si>
    <t>УФССП России по Забайкальскому краю</t>
  </si>
  <si>
    <t>Наименование работ</t>
  </si>
  <si>
    <t>Сумма</t>
  </si>
  <si>
    <t>Ед.изм</t>
  </si>
  <si>
    <t>Кол-во</t>
  </si>
  <si>
    <t>Закрытие и открытие стояков</t>
  </si>
  <si>
    <t>1 стояк</t>
  </si>
  <si>
    <t>осмотр подвала</t>
  </si>
  <si>
    <t>раз</t>
  </si>
  <si>
    <t>1 дом</t>
  </si>
  <si>
    <t>Доходы по дому:</t>
  </si>
  <si>
    <t>15. Прочая работа (услуга)</t>
  </si>
  <si>
    <t>Расходы по снятию показаний с ИПУ по электроэнергии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</si>
  <si>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</si>
  <si>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</si>
  <si>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</si>
  <si>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</si>
  <si>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</si>
  <si>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 xml:space="preserve">Всего доходов на дому за 2019 год 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</si>
  <si>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</si>
  <si>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</si>
  <si>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</si>
  <si>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</si>
  <si>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</si>
  <si>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</si>
  <si>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</si>
  <si>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</si>
  <si>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Гор.вода потр. при содер.общего имущ.в МКД 2019г.1</t>
  </si>
  <si>
    <t>Гор.вода потр.при содер.общ.имущ-ва в МКД 3,4кв.20</t>
  </si>
  <si>
    <t>Мелкий ремонт метал. кровли</t>
  </si>
  <si>
    <t>1 место</t>
  </si>
  <si>
    <t>Навеска замка (тросовый)</t>
  </si>
  <si>
    <t>шт.</t>
  </si>
  <si>
    <t>Организация мест накоп.ртуть сод-х ламп 3,4 кв. 20</t>
  </si>
  <si>
    <t>Освещение подвала</t>
  </si>
  <si>
    <t>Осмотр сантех. оборудования</t>
  </si>
  <si>
    <t>Перезапуск (удаление воздуха) стояков отопления</t>
  </si>
  <si>
    <t>Регулировка теплоносителя</t>
  </si>
  <si>
    <t>Ремонт внутридомовых сетей отопления и ГВС ул.Бабу</t>
  </si>
  <si>
    <t>Ремонт водоподогревателя</t>
  </si>
  <si>
    <t>Смена задвижек д.100</t>
  </si>
  <si>
    <t>Смена труб ХВС и ГВС д.20 ППР</t>
  </si>
  <si>
    <t>Содержание ДРС 1,2 кв. 2019 г. К=0,9</t>
  </si>
  <si>
    <t>Содержание ДРС 3,4 кв. 2019 г. коэф. 0,85;0,9;1</t>
  </si>
  <si>
    <t>Содержание, экспл.и ремонт лифтового хоз-ва 1,2 кв</t>
  </si>
  <si>
    <t>Содержание,экспл. и ремонт лифтового хоз-ва 3,4 кв</t>
  </si>
  <si>
    <t>Уборка МОП 1,2 кв. 2019 г. к=0,9,1</t>
  </si>
  <si>
    <t>Уборка МОП 3,4 кв. 2019 г. К=0,9; 1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</si>
  <si>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</si>
  <si>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</si>
  <si>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</si>
  <si>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</si>
  <si>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водомерного счетчика</t>
  </si>
  <si>
    <t>Установка пружины</t>
  </si>
  <si>
    <t>Хол.вода потр.при содер.общ.имущ.в МКД 3,4 кв.2019</t>
  </si>
  <si>
    <t>Хол.вода потр.при содер.общего имущ. в МКД 1,2кв.2</t>
  </si>
  <si>
    <t>Электрическая энергия потр.при содержании общего и</t>
  </si>
  <si>
    <t>навеска замка</t>
  </si>
  <si>
    <t>ремонт тамбура и фасада</t>
  </si>
  <si>
    <t>смена труб из ВГП труб Д32 с произв-ом свар-х рабо</t>
  </si>
  <si>
    <t>смена труб из водогазопроводных труб Д.57 с произв</t>
  </si>
  <si>
    <t>Управление жилым фондом 1,2 кв. 2019г. К=0,6;0,8;0,85;0,9;1</t>
  </si>
  <si>
    <t>Управление жилым фондом 3,4 кв. 2019г. К=0,6;0,8;0,85;0,9;1</t>
  </si>
  <si>
    <t>Гор.вода потр. при содер.общего имущ.в МКД 2019г.1,2 кв</t>
  </si>
  <si>
    <t>Гор.вода потр.при содер.общ.имущ-ва в МКД 3,4кв.2019</t>
  </si>
  <si>
    <t>Хол.вода потр.при содер.общего имущ. в МКД 1,2кв.2019</t>
  </si>
  <si>
    <t>Содержание, экспл.и ремонт лифтового хоз-ва 1,2 кв 2019</t>
  </si>
  <si>
    <t>Содержание,экспл. и ремонт лифтового хоз-ва 3,4 кв 2019</t>
  </si>
  <si>
    <t>Организация мест накоп.ртуть сод-х ламп 3,4 кв. 2019</t>
  </si>
  <si>
    <t>руб.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</si>
</sst>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61">
    <xf numFmtId="0" fontId="0" fillId="0" borderId="0" xfId="0"/>
    <xf numFmtId="0" fontId="0" fillId="3" borderId="3" xfId="0" applyFill="1" applyBorder="1"/>
    <xf numFmtId="0" fontId="0" fillId="3" borderId="0" xfId="0" applyFill="1"/>
    <xf numFmtId="0" fontId="2" fillId="4" borderId="0" xfId="0" applyFont="1" applyFill="1" applyAlignment="1">
      <alignment horizontal="center" wrapText="1"/>
    </xf>
    <xf numFmtId="0" fontId="3" fillId="4" borderId="2" xfId="0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left" vertical="center" wrapText="1"/>
    </xf>
    <xf numFmtId="164" fontId="8" fillId="4" borderId="2" xfId="1" applyNumberFormat="1" applyFont="1" applyFill="1" applyBorder="1" applyAlignment="1">
      <alignment horizontal="center" vertical="center" wrapText="1"/>
    </xf>
    <xf numFmtId="43" fontId="8" fillId="4" borderId="2" xfId="2" applyFont="1" applyFill="1" applyBorder="1" applyAlignment="1">
      <alignment horizontal="center" vertical="center" wrapText="1"/>
    </xf>
    <xf numFmtId="43" fontId="9" fillId="4" borderId="2" xfId="2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43" fontId="7" fillId="4" borderId="2" xfId="2" applyFont="1" applyFill="1" applyBorder="1" applyAlignment="1">
      <alignment horizontal="center" vertical="center" wrapText="1"/>
    </xf>
    <xf numFmtId="43" fontId="3" fillId="4" borderId="2" xfId="2" applyFont="1" applyFill="1" applyBorder="1" applyAlignment="1">
      <alignment horizontal="center" vertical="center" wrapText="1"/>
    </xf>
    <xf numFmtId="43" fontId="2" fillId="4" borderId="2" xfId="2" applyFont="1" applyFill="1" applyBorder="1" applyAlignment="1">
      <alignment horizontal="center" vertical="center" wrapText="1"/>
    </xf>
    <xf numFmtId="2" fontId="2" fillId="4" borderId="0" xfId="0" applyNumberFormat="1" applyFont="1" applyFill="1" applyAlignment="1">
      <alignment horizontal="center" wrapText="1"/>
    </xf>
    <xf numFmtId="0" fontId="0" fillId="4" borderId="0" xfId="0" applyFill="1"/>
    <xf numFmtId="164" fontId="5" fillId="4" borderId="2" xfId="0" applyNumberFormat="1" applyFont="1" applyFill="1" applyBorder="1" applyAlignment="1">
      <alignment horizontal="center" vertical="center" wrapText="1"/>
    </xf>
    <xf numFmtId="43" fontId="5" fillId="4" borderId="2" xfId="2" applyFont="1" applyFill="1" applyBorder="1" applyAlignment="1">
      <alignment horizontal="center" vertical="center" wrapText="1"/>
    </xf>
    <xf numFmtId="0" fontId="2" fillId="4" borderId="2" xfId="0" applyFont="1" applyFill="1" applyBorder="1"/>
    <xf numFmtId="43" fontId="3" fillId="4" borderId="2" xfId="2" applyFont="1" applyFill="1" applyBorder="1" applyAlignment="1">
      <alignment horizontal="center"/>
    </xf>
    <xf numFmtId="43" fontId="2" fillId="4" borderId="2" xfId="2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 vertical="center"/>
    </xf>
    <xf numFmtId="43" fontId="3" fillId="4" borderId="2" xfId="2" applyFont="1" applyFill="1" applyBorder="1" applyAlignment="1">
      <alignment horizontal="center" vertical="center"/>
    </xf>
    <xf numFmtId="43" fontId="2" fillId="4" borderId="2" xfId="2" applyFont="1" applyFill="1" applyBorder="1" applyAlignment="1">
      <alignment horizontal="center" vertical="center"/>
    </xf>
    <xf numFmtId="0" fontId="2" fillId="4" borderId="0" xfId="0" applyFont="1" applyFill="1"/>
    <xf numFmtId="43" fontId="5" fillId="4" borderId="2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164" fontId="3" fillId="4" borderId="2" xfId="2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/>
    <xf numFmtId="43" fontId="2" fillId="4" borderId="0" xfId="2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43" fontId="3" fillId="4" borderId="0" xfId="2" applyFont="1" applyFill="1" applyBorder="1" applyAlignment="1">
      <alignment horizontal="center" vertical="center" wrapText="1"/>
    </xf>
    <xf numFmtId="43" fontId="2" fillId="4" borderId="0" xfId="2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43" fontId="5" fillId="4" borderId="0" xfId="2" applyFont="1" applyFill="1" applyBorder="1" applyAlignment="1">
      <alignment horizontal="center" vertical="center" wrapText="1"/>
    </xf>
    <xf numFmtId="164" fontId="3" fillId="4" borderId="0" xfId="2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164" fontId="2" fillId="4" borderId="0" xfId="0" applyNumberFormat="1" applyFont="1" applyFill="1" applyAlignment="1">
      <alignment horizontal="center" vertical="center" wrapText="1"/>
    </xf>
    <xf numFmtId="43" fontId="2" fillId="4" borderId="0" xfId="2" applyFont="1" applyFill="1" applyAlignment="1">
      <alignment horizontal="center" vertical="center" wrapText="1"/>
    </xf>
    <xf numFmtId="0" fontId="7" fillId="4" borderId="2" xfId="1" applyFont="1" applyFill="1" applyBorder="1" applyAlignment="1">
      <alignment horizontal="left" vertical="center" wrapText="1"/>
    </xf>
    <xf numFmtId="164" fontId="7" fillId="4" borderId="2" xfId="1" applyNumberFormat="1" applyFont="1" applyFill="1" applyBorder="1" applyAlignment="1">
      <alignment horizontal="center" vertical="center" wrapText="1"/>
    </xf>
    <xf numFmtId="0" fontId="3" fillId="4" borderId="2" xfId="0" applyFont="1" applyFill="1" applyBorder="1"/>
    <xf numFmtId="43" fontId="3" fillId="4" borderId="2" xfId="0" applyNumberFormat="1" applyFont="1" applyFill="1" applyBorder="1"/>
    <xf numFmtId="0" fontId="5" fillId="4" borderId="2" xfId="0" applyFont="1" applyFill="1" applyBorder="1" applyAlignment="1">
      <alignment horizontal="left" vertical="center" wrapText="1"/>
    </xf>
    <xf numFmtId="164" fontId="5" fillId="4" borderId="2" xfId="0" applyNumberFormat="1" applyFont="1" applyFill="1" applyBorder="1" applyAlignment="1">
      <alignment horizontal="center" vertical="center"/>
    </xf>
    <xf numFmtId="0" fontId="0" fillId="0" borderId="0" xfId="0"/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6" fillId="4" borderId="0" xfId="0" applyFont="1" applyFill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3" fontId="2" fillId="4" borderId="2" xfId="2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43" fontId="7" fillId="4" borderId="2" xfId="2" applyFont="1" applyFill="1" applyBorder="1" applyAlignment="1" applyProtection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1"/>
  <sheetViews>
    <sheetView tabSelected="1" topLeftCell="A67" workbookViewId="0">
      <selection activeCell="D69" sqref="D69:D72"/>
    </sheetView>
  </sheetViews>
  <sheetFormatPr defaultRowHeight="15" outlineLevelRow="2"/>
  <cols>
    <col min="1" max="1" width="59.5703125" style="42" customWidth="1"/>
    <col min="2" max="2" width="15.5703125" style="43" hidden="1" customWidth="1"/>
    <col min="3" max="3" width="17.42578125" style="44" customWidth="1"/>
    <col min="4" max="4" width="9.28515625" style="44" customWidth="1"/>
    <col min="5" max="5" width="14.42578125" style="44" customWidth="1"/>
    <col min="6" max="6" width="17.28515625" style="3" customWidth="1"/>
    <col min="7" max="16384" width="9.140625" style="3"/>
  </cols>
  <sheetData>
    <row r="1" spans="1:6" ht="46.5" customHeight="1">
      <c r="A1" s="54" t="s">
        <v>8</v>
      </c>
      <c r="B1" s="54"/>
      <c r="C1" s="54"/>
      <c r="D1" s="54"/>
      <c r="E1" s="54"/>
    </row>
    <row r="2" spans="1:6" ht="17.25" customHeight="1">
      <c r="A2" s="4" t="s">
        <v>29</v>
      </c>
      <c r="B2" s="5" t="s">
        <v>7</v>
      </c>
      <c r="C2" s="56" t="s">
        <v>43</v>
      </c>
      <c r="D2" s="56"/>
      <c r="E2" s="56"/>
    </row>
    <row r="3" spans="1:6" ht="57">
      <c r="A3" s="6" t="s">
        <v>3</v>
      </c>
      <c r="B3" s="7" t="s">
        <v>0</v>
      </c>
      <c r="C3" s="8" t="s">
        <v>23</v>
      </c>
      <c r="D3" s="9" t="s">
        <v>1</v>
      </c>
      <c r="E3" s="8" t="s">
        <v>2</v>
      </c>
    </row>
    <row r="4" spans="1:6">
      <c r="A4" s="6" t="s">
        <v>44</v>
      </c>
      <c r="B4" s="7"/>
      <c r="C4" s="8">
        <v>480492.64959999995</v>
      </c>
      <c r="D4" s="60" t="s">
        <v>99</v>
      </c>
      <c r="E4" s="8"/>
    </row>
    <row r="5" spans="1:6">
      <c r="A5" s="57" t="s">
        <v>40</v>
      </c>
      <c r="B5" s="58"/>
      <c r="C5" s="58"/>
      <c r="D5" s="58"/>
      <c r="E5" s="59"/>
    </row>
    <row r="6" spans="1:6" ht="18" customHeight="1">
      <c r="A6" s="6" t="s">
        <v>45</v>
      </c>
      <c r="B6" s="7"/>
      <c r="C6" s="8">
        <v>700930.07</v>
      </c>
      <c r="D6" s="60" t="s">
        <v>99</v>
      </c>
      <c r="E6" s="8"/>
    </row>
    <row r="7" spans="1:6" ht="16.5" customHeight="1">
      <c r="A7" s="6" t="s">
        <v>46</v>
      </c>
      <c r="B7" s="7"/>
      <c r="C7" s="8">
        <v>666630.31999999995</v>
      </c>
      <c r="D7" s="60" t="s">
        <v>99</v>
      </c>
      <c r="E7" s="8"/>
    </row>
    <row r="8" spans="1:6">
      <c r="A8" s="6" t="s">
        <v>47</v>
      </c>
      <c r="B8" s="7"/>
      <c r="C8" s="8">
        <f>C7-C6</f>
        <v>-34299.75</v>
      </c>
      <c r="D8" s="60" t="s">
        <v>99</v>
      </c>
      <c r="E8" s="8"/>
    </row>
    <row r="9" spans="1:6">
      <c r="A9" s="6" t="s">
        <v>9</v>
      </c>
      <c r="B9" s="7"/>
      <c r="C9" s="8">
        <f>C10+C11</f>
        <v>368969.32</v>
      </c>
      <c r="D9" s="60" t="s">
        <v>99</v>
      </c>
      <c r="E9" s="8"/>
    </row>
    <row r="10" spans="1:6">
      <c r="A10" s="45" t="s">
        <v>10</v>
      </c>
      <c r="B10" s="46"/>
      <c r="C10" s="12">
        <f>300*12+265.5*12</f>
        <v>6786</v>
      </c>
      <c r="D10" s="60" t="s">
        <v>99</v>
      </c>
      <c r="E10" s="12"/>
    </row>
    <row r="11" spans="1:6">
      <c r="A11" s="45" t="s">
        <v>30</v>
      </c>
      <c r="B11" s="46"/>
      <c r="C11" s="12">
        <v>362183.32</v>
      </c>
      <c r="D11" s="60" t="s">
        <v>99</v>
      </c>
      <c r="E11" s="12"/>
    </row>
    <row r="12" spans="1:6">
      <c r="A12" s="10" t="s">
        <v>48</v>
      </c>
      <c r="B12" s="11"/>
      <c r="C12" s="8">
        <f>C6+C9</f>
        <v>1069899.3899999999</v>
      </c>
      <c r="D12" s="60" t="s">
        <v>99</v>
      </c>
      <c r="E12" s="12"/>
    </row>
    <row r="13" spans="1:6">
      <c r="A13" s="55" t="s">
        <v>11</v>
      </c>
      <c r="B13" s="55"/>
      <c r="C13" s="55"/>
      <c r="D13" s="55"/>
      <c r="E13" s="55"/>
    </row>
    <row r="14" spans="1:6" ht="29.25" thickBot="1">
      <c r="A14" s="4" t="s">
        <v>13</v>
      </c>
      <c r="B14" s="5" t="e">
        <f>#REF!</f>
        <v>#REF!</v>
      </c>
      <c r="C14" s="13">
        <f>C15+C16</f>
        <v>95856.459999999992</v>
      </c>
      <c r="D14" s="14"/>
      <c r="E14" s="14"/>
      <c r="F14" s="15"/>
    </row>
    <row r="15" spans="1:6" s="51" customFormat="1" ht="15.75" thickBot="1">
      <c r="A15" s="53" t="s">
        <v>91</v>
      </c>
      <c r="B15" s="53"/>
      <c r="C15" s="53">
        <v>46771.39</v>
      </c>
      <c r="D15" s="53" t="s">
        <v>4</v>
      </c>
      <c r="E15" s="53">
        <v>12439.2</v>
      </c>
    </row>
    <row r="16" spans="1:6" s="51" customFormat="1" ht="15.75" thickBot="1">
      <c r="A16" s="53" t="s">
        <v>92</v>
      </c>
      <c r="B16" s="53"/>
      <c r="C16" s="53">
        <v>49085.07</v>
      </c>
      <c r="D16" s="53" t="s">
        <v>4</v>
      </c>
      <c r="E16" s="53">
        <v>12426.6</v>
      </c>
    </row>
    <row r="17" spans="1:7" ht="29.25" thickBot="1">
      <c r="A17" s="4" t="s">
        <v>14</v>
      </c>
      <c r="B17" s="5" t="e">
        <f>#REF!</f>
        <v>#REF!</v>
      </c>
      <c r="C17" s="13">
        <f>C18+C19</f>
        <v>35413.51</v>
      </c>
      <c r="D17" s="14"/>
      <c r="E17" s="14"/>
    </row>
    <row r="18" spans="1:7" s="51" customFormat="1" ht="15.75" thickBot="1">
      <c r="A18" s="53" t="s">
        <v>76</v>
      </c>
      <c r="B18" s="53"/>
      <c r="C18" s="53">
        <v>14173.68</v>
      </c>
      <c r="D18" s="53" t="s">
        <v>4</v>
      </c>
      <c r="E18" s="53">
        <v>8337.4599999999991</v>
      </c>
    </row>
    <row r="19" spans="1:7" s="51" customFormat="1" ht="15.75" thickBot="1">
      <c r="A19" s="53" t="s">
        <v>77</v>
      </c>
      <c r="B19" s="53"/>
      <c r="C19" s="53">
        <v>21239.83</v>
      </c>
      <c r="D19" s="53" t="s">
        <v>4</v>
      </c>
      <c r="E19" s="53">
        <v>11999.9</v>
      </c>
    </row>
    <row r="20" spans="1:7" ht="27.75" customHeight="1" thickBot="1">
      <c r="A20" s="4" t="s">
        <v>15</v>
      </c>
      <c r="B20" s="17" t="e">
        <f>#REF!+#REF!</f>
        <v>#REF!</v>
      </c>
      <c r="C20" s="13">
        <f>C21+C22</f>
        <v>52122.48</v>
      </c>
      <c r="D20" s="18"/>
      <c r="E20" s="14"/>
    </row>
    <row r="21" spans="1:7" s="51" customFormat="1" ht="15.75" thickBot="1">
      <c r="A21" s="53" t="s">
        <v>53</v>
      </c>
      <c r="B21" s="53"/>
      <c r="C21" s="53">
        <v>26220.15</v>
      </c>
      <c r="D21" s="53" t="s">
        <v>12</v>
      </c>
      <c r="E21" s="53">
        <v>495</v>
      </c>
    </row>
    <row r="22" spans="1:7" s="51" customFormat="1" ht="15.75" thickBot="1">
      <c r="A22" s="53" t="s">
        <v>54</v>
      </c>
      <c r="B22" s="53"/>
      <c r="C22" s="53">
        <v>25902.33</v>
      </c>
      <c r="D22" s="53" t="s">
        <v>12</v>
      </c>
      <c r="E22" s="53">
        <v>489</v>
      </c>
    </row>
    <row r="23" spans="1:7" ht="43.5" thickBot="1">
      <c r="A23" s="4" t="s">
        <v>16</v>
      </c>
      <c r="B23" s="5"/>
      <c r="C23" s="13">
        <f>SUM(C24:C29)</f>
        <v>37547.1</v>
      </c>
      <c r="D23" s="14"/>
      <c r="E23" s="14"/>
    </row>
    <row r="24" spans="1:7" s="51" customFormat="1" ht="15.75" thickBot="1">
      <c r="A24" s="53" t="s">
        <v>93</v>
      </c>
      <c r="B24" s="53"/>
      <c r="C24" s="53">
        <v>1617.1</v>
      </c>
      <c r="D24" s="53" t="s">
        <v>4</v>
      </c>
      <c r="E24" s="53">
        <v>12439.2</v>
      </c>
    </row>
    <row r="25" spans="1:7" s="51" customFormat="1" ht="15.75" thickBot="1">
      <c r="A25" s="53" t="s">
        <v>94</v>
      </c>
      <c r="B25" s="53"/>
      <c r="C25" s="53">
        <v>1739.72</v>
      </c>
      <c r="D25" s="53" t="s">
        <v>4</v>
      </c>
      <c r="E25" s="53">
        <v>12426.6</v>
      </c>
    </row>
    <row r="26" spans="1:7" s="51" customFormat="1" ht="15.75" thickBot="1">
      <c r="A26" s="53" t="s">
        <v>84</v>
      </c>
      <c r="B26" s="53"/>
      <c r="C26" s="53">
        <v>1491.19</v>
      </c>
      <c r="D26" s="53" t="s">
        <v>4</v>
      </c>
      <c r="E26" s="53">
        <v>12426.6</v>
      </c>
    </row>
    <row r="27" spans="1:7" s="51" customFormat="1" ht="15.75" thickBot="1">
      <c r="A27" s="53" t="s">
        <v>95</v>
      </c>
      <c r="B27" s="53"/>
      <c r="C27" s="53">
        <v>1368.31</v>
      </c>
      <c r="D27" s="53" t="s">
        <v>4</v>
      </c>
      <c r="E27" s="53">
        <v>12439.2</v>
      </c>
    </row>
    <row r="28" spans="1:7" s="51" customFormat="1" ht="15.75" thickBot="1">
      <c r="A28" s="53" t="s">
        <v>86</v>
      </c>
      <c r="B28" s="53"/>
      <c r="C28" s="53">
        <v>15549</v>
      </c>
      <c r="D28" s="53" t="s">
        <v>4</v>
      </c>
      <c r="E28" s="53">
        <v>12439.2</v>
      </c>
    </row>
    <row r="29" spans="1:7" s="51" customFormat="1" ht="15.75" thickBot="1">
      <c r="A29" s="53" t="s">
        <v>86</v>
      </c>
      <c r="B29" s="53"/>
      <c r="C29" s="53">
        <v>15781.78</v>
      </c>
      <c r="D29" s="53" t="s">
        <v>4</v>
      </c>
      <c r="E29" s="53">
        <v>12426.6</v>
      </c>
    </row>
    <row r="30" spans="1:7" ht="43.5" outlineLevel="1" thickBot="1">
      <c r="A30" s="4" t="s">
        <v>18</v>
      </c>
      <c r="B30" s="19"/>
      <c r="C30" s="20">
        <f>SUM(C31:C36)</f>
        <v>5728.47</v>
      </c>
      <c r="D30" s="21"/>
      <c r="E30" s="21"/>
      <c r="F30" s="15"/>
      <c r="G30" s="15"/>
    </row>
    <row r="31" spans="1:7" s="51" customFormat="1" ht="15.75" thickBot="1">
      <c r="A31" s="53" t="s">
        <v>59</v>
      </c>
      <c r="B31" s="53"/>
      <c r="C31" s="53">
        <v>750.56</v>
      </c>
      <c r="D31" s="53" t="s">
        <v>60</v>
      </c>
      <c r="E31" s="53">
        <v>1</v>
      </c>
    </row>
    <row r="32" spans="1:7" s="51" customFormat="1" ht="15.75" thickBot="1">
      <c r="A32" s="53" t="s">
        <v>61</v>
      </c>
      <c r="B32" s="53"/>
      <c r="C32" s="53">
        <v>385.59</v>
      </c>
      <c r="D32" s="53" t="s">
        <v>62</v>
      </c>
      <c r="E32" s="53">
        <v>1</v>
      </c>
    </row>
    <row r="33" spans="1:5" s="51" customFormat="1" ht="15.75" thickBot="1">
      <c r="A33" s="53" t="s">
        <v>64</v>
      </c>
      <c r="B33" s="53"/>
      <c r="C33" s="53">
        <v>2484.11</v>
      </c>
      <c r="D33" s="53" t="s">
        <v>5</v>
      </c>
      <c r="E33" s="53">
        <v>53</v>
      </c>
    </row>
    <row r="34" spans="1:5" s="51" customFormat="1" ht="15.75" thickBot="1">
      <c r="A34" s="53" t="s">
        <v>83</v>
      </c>
      <c r="B34" s="53"/>
      <c r="C34" s="53">
        <v>240.9</v>
      </c>
      <c r="D34" s="53" t="s">
        <v>62</v>
      </c>
      <c r="E34" s="53">
        <v>1</v>
      </c>
    </row>
    <row r="35" spans="1:5" s="51" customFormat="1" ht="15.75" thickBot="1">
      <c r="A35" s="53" t="s">
        <v>87</v>
      </c>
      <c r="B35" s="53"/>
      <c r="C35" s="53">
        <v>607.30999999999995</v>
      </c>
      <c r="D35" s="53" t="s">
        <v>62</v>
      </c>
      <c r="E35" s="53">
        <v>1</v>
      </c>
    </row>
    <row r="36" spans="1:5" s="51" customFormat="1" ht="15.75" thickBot="1">
      <c r="A36" s="53" t="s">
        <v>88</v>
      </c>
      <c r="B36" s="53"/>
      <c r="C36" s="53">
        <v>1260</v>
      </c>
      <c r="D36" s="53" t="s">
        <v>39</v>
      </c>
      <c r="E36" s="53">
        <v>1</v>
      </c>
    </row>
    <row r="37" spans="1:5" s="25" customFormat="1" ht="57.75" outlineLevel="2" thickBot="1">
      <c r="A37" s="4" t="s">
        <v>19</v>
      </c>
      <c r="B37" s="22" t="e">
        <f>SUM(#REF!)</f>
        <v>#REF!</v>
      </c>
      <c r="C37" s="23">
        <f>SUM(C38:C50)</f>
        <v>72020.75</v>
      </c>
      <c r="D37" s="24"/>
      <c r="E37" s="24"/>
    </row>
    <row r="38" spans="1:5" s="51" customFormat="1" ht="15.75" thickBot="1">
      <c r="A38" s="53" t="s">
        <v>55</v>
      </c>
      <c r="B38" s="53"/>
      <c r="C38" s="53">
        <v>1938.12</v>
      </c>
      <c r="D38" s="53" t="s">
        <v>56</v>
      </c>
      <c r="E38" s="53">
        <v>4</v>
      </c>
    </row>
    <row r="39" spans="1:5" s="51" customFormat="1" ht="15.75" thickBot="1">
      <c r="A39" s="53" t="s">
        <v>35</v>
      </c>
      <c r="B39" s="53"/>
      <c r="C39" s="53">
        <v>1618.72</v>
      </c>
      <c r="D39" s="53" t="s">
        <v>36</v>
      </c>
      <c r="E39" s="53">
        <v>2</v>
      </c>
    </row>
    <row r="40" spans="1:5" s="51" customFormat="1" ht="15.75" thickBot="1">
      <c r="A40" s="53" t="s">
        <v>65</v>
      </c>
      <c r="B40" s="53"/>
      <c r="C40" s="53">
        <v>199.29</v>
      </c>
      <c r="D40" s="53" t="s">
        <v>62</v>
      </c>
      <c r="E40" s="53">
        <v>1</v>
      </c>
    </row>
    <row r="41" spans="1:5" s="51" customFormat="1" ht="15.75" thickBot="1">
      <c r="A41" s="53" t="s">
        <v>66</v>
      </c>
      <c r="B41" s="53"/>
      <c r="C41" s="53">
        <v>265.05</v>
      </c>
      <c r="D41" s="53" t="s">
        <v>62</v>
      </c>
      <c r="E41" s="53">
        <v>1</v>
      </c>
    </row>
    <row r="42" spans="1:5" s="51" customFormat="1" ht="15.75" thickBot="1">
      <c r="A42" s="53" t="s">
        <v>67</v>
      </c>
      <c r="B42" s="53"/>
      <c r="C42" s="53">
        <v>2732.15</v>
      </c>
      <c r="D42" s="53" t="s">
        <v>62</v>
      </c>
      <c r="E42" s="53">
        <v>5</v>
      </c>
    </row>
    <row r="43" spans="1:5" s="51" customFormat="1" ht="15.75" thickBot="1">
      <c r="A43" s="53" t="s">
        <v>68</v>
      </c>
      <c r="B43" s="53"/>
      <c r="C43" s="53">
        <v>27973</v>
      </c>
      <c r="D43" s="53" t="s">
        <v>39</v>
      </c>
      <c r="E43" s="53">
        <v>1</v>
      </c>
    </row>
    <row r="44" spans="1:5" s="51" customFormat="1" ht="15.75" thickBot="1">
      <c r="A44" s="53" t="s">
        <v>69</v>
      </c>
      <c r="B44" s="53"/>
      <c r="C44" s="53">
        <v>7046.69</v>
      </c>
      <c r="D44" s="53" t="s">
        <v>62</v>
      </c>
      <c r="E44" s="53">
        <v>1</v>
      </c>
    </row>
    <row r="45" spans="1:5" s="51" customFormat="1" ht="15.75" thickBot="1">
      <c r="A45" s="53" t="s">
        <v>70</v>
      </c>
      <c r="B45" s="53"/>
      <c r="C45" s="53">
        <v>24699.95</v>
      </c>
      <c r="D45" s="53" t="s">
        <v>62</v>
      </c>
      <c r="E45" s="53">
        <v>5</v>
      </c>
    </row>
    <row r="46" spans="1:5" s="51" customFormat="1" ht="15.75" thickBot="1">
      <c r="A46" s="53" t="s">
        <v>71</v>
      </c>
      <c r="B46" s="53"/>
      <c r="C46" s="53">
        <v>2407.5</v>
      </c>
      <c r="D46" s="53" t="s">
        <v>5</v>
      </c>
      <c r="E46" s="53">
        <v>1.5</v>
      </c>
    </row>
    <row r="47" spans="1:5" s="51" customFormat="1" ht="15.75" thickBot="1">
      <c r="A47" s="53" t="s">
        <v>82</v>
      </c>
      <c r="B47" s="53"/>
      <c r="C47" s="53">
        <v>199.29</v>
      </c>
      <c r="D47" s="53" t="s">
        <v>62</v>
      </c>
      <c r="E47" s="53">
        <v>1</v>
      </c>
    </row>
    <row r="48" spans="1:5" s="51" customFormat="1" ht="15.75" thickBot="1">
      <c r="A48" s="53" t="s">
        <v>37</v>
      </c>
      <c r="B48" s="53"/>
      <c r="C48" s="53">
        <v>810.42</v>
      </c>
      <c r="D48" s="53" t="s">
        <v>38</v>
      </c>
      <c r="E48" s="53">
        <v>3</v>
      </c>
    </row>
    <row r="49" spans="1:5" s="51" customFormat="1" ht="15.75" thickBot="1">
      <c r="A49" s="53" t="s">
        <v>89</v>
      </c>
      <c r="B49" s="53"/>
      <c r="C49" s="53">
        <v>935.22</v>
      </c>
      <c r="D49" s="53" t="s">
        <v>5</v>
      </c>
      <c r="E49" s="53">
        <v>1</v>
      </c>
    </row>
    <row r="50" spans="1:5" s="51" customFormat="1" ht="15.75" thickBot="1">
      <c r="A50" s="53" t="s">
        <v>90</v>
      </c>
      <c r="B50" s="53"/>
      <c r="C50" s="53">
        <v>1195.3499999999999</v>
      </c>
      <c r="D50" s="53" t="s">
        <v>5</v>
      </c>
      <c r="E50" s="53">
        <v>1</v>
      </c>
    </row>
    <row r="51" spans="1:5" s="25" customFormat="1" ht="28.5" outlineLevel="2">
      <c r="A51" s="4" t="s">
        <v>24</v>
      </c>
      <c r="B51" s="22" t="e">
        <f>#REF!+#REF!</f>
        <v>#REF!</v>
      </c>
      <c r="C51" s="23">
        <v>0</v>
      </c>
      <c r="D51" s="24"/>
      <c r="E51" s="24"/>
    </row>
    <row r="52" spans="1:5" s="25" customFormat="1" ht="29.25" outlineLevel="2" thickBot="1">
      <c r="A52" s="4" t="s">
        <v>25</v>
      </c>
      <c r="B52" s="22">
        <f>SUM(B53:B54)</f>
        <v>0</v>
      </c>
      <c r="C52" s="23">
        <f>C53+C54</f>
        <v>100706.49</v>
      </c>
      <c r="D52" s="24"/>
      <c r="E52" s="24"/>
    </row>
    <row r="53" spans="1:5" s="51" customFormat="1" ht="15.75" thickBot="1">
      <c r="A53" s="53" t="s">
        <v>96</v>
      </c>
      <c r="B53" s="53"/>
      <c r="C53" s="53">
        <v>50378.76</v>
      </c>
      <c r="D53" s="53" t="s">
        <v>4</v>
      </c>
      <c r="E53" s="53">
        <v>12439.2</v>
      </c>
    </row>
    <row r="54" spans="1:5" s="51" customFormat="1" ht="15.75" thickBot="1">
      <c r="A54" s="53" t="s">
        <v>97</v>
      </c>
      <c r="B54" s="53"/>
      <c r="C54" s="53">
        <v>50327.73</v>
      </c>
      <c r="D54" s="53" t="s">
        <v>4</v>
      </c>
      <c r="E54" s="53">
        <v>12426.6</v>
      </c>
    </row>
    <row r="55" spans="1:5" s="25" customFormat="1" ht="28.5" outlineLevel="2">
      <c r="A55" s="4" t="s">
        <v>26</v>
      </c>
      <c r="B55" s="22" t="e">
        <f>#REF!</f>
        <v>#REF!</v>
      </c>
      <c r="C55" s="23">
        <v>0</v>
      </c>
      <c r="D55" s="24"/>
      <c r="E55" s="24"/>
    </row>
    <row r="56" spans="1:5" s="25" customFormat="1" ht="28.5" outlineLevel="2">
      <c r="A56" s="4" t="s">
        <v>27</v>
      </c>
      <c r="B56" s="22" t="e">
        <f>#REF!+#REF!</f>
        <v>#REF!</v>
      </c>
      <c r="C56" s="23">
        <v>0</v>
      </c>
      <c r="D56" s="24"/>
      <c r="E56" s="24"/>
    </row>
    <row r="57" spans="1:5" s="25" customFormat="1" ht="28.5" outlineLevel="2">
      <c r="A57" s="4" t="s">
        <v>28</v>
      </c>
      <c r="B57" s="22" t="e">
        <f>#REF!</f>
        <v>#REF!</v>
      </c>
      <c r="C57" s="23">
        <v>0</v>
      </c>
      <c r="D57" s="24"/>
      <c r="E57" s="24"/>
    </row>
    <row r="58" spans="1:5" s="25" customFormat="1" ht="29.25" outlineLevel="2" thickBot="1">
      <c r="A58" s="4" t="s">
        <v>20</v>
      </c>
      <c r="B58" s="22" t="e">
        <f>B60+#REF!</f>
        <v>#REF!</v>
      </c>
      <c r="C58" s="23">
        <f>C59+C60</f>
        <v>19642.47</v>
      </c>
      <c r="D58" s="24"/>
      <c r="E58" s="24"/>
    </row>
    <row r="59" spans="1:5" s="51" customFormat="1" ht="15.75" thickBot="1">
      <c r="A59" s="53" t="s">
        <v>72</v>
      </c>
      <c r="B59" s="53"/>
      <c r="C59" s="53">
        <v>8334.26</v>
      </c>
      <c r="D59" s="53" t="s">
        <v>4</v>
      </c>
      <c r="E59" s="53">
        <v>12439.2</v>
      </c>
    </row>
    <row r="60" spans="1:5" s="51" customFormat="1" ht="15.75" thickBot="1">
      <c r="A60" s="53" t="s">
        <v>73</v>
      </c>
      <c r="B60" s="53"/>
      <c r="C60" s="53">
        <v>11308.21</v>
      </c>
      <c r="D60" s="53" t="s">
        <v>4</v>
      </c>
      <c r="E60" s="53">
        <v>12426.6</v>
      </c>
    </row>
    <row r="61" spans="1:5" s="25" customFormat="1" ht="43.5" outlineLevel="2" thickBot="1">
      <c r="A61" s="4" t="s">
        <v>21</v>
      </c>
      <c r="B61" s="22" t="e">
        <f>#REF!</f>
        <v>#REF!</v>
      </c>
      <c r="C61" s="23">
        <f>C62</f>
        <v>536.76</v>
      </c>
      <c r="D61" s="24"/>
      <c r="E61" s="24"/>
    </row>
    <row r="62" spans="1:5" s="51" customFormat="1" ht="15.75" thickBot="1">
      <c r="A62" s="53" t="s">
        <v>17</v>
      </c>
      <c r="B62" s="53"/>
      <c r="C62" s="53">
        <v>536.76</v>
      </c>
      <c r="D62" s="53" t="s">
        <v>4</v>
      </c>
      <c r="E62" s="53">
        <v>378</v>
      </c>
    </row>
    <row r="63" spans="1:5" s="25" customFormat="1" ht="57.75" outlineLevel="2" thickBot="1">
      <c r="A63" s="4" t="s">
        <v>22</v>
      </c>
      <c r="B63" s="22" t="e">
        <f>SUM(#REF!)</f>
        <v>#REF!</v>
      </c>
      <c r="C63" s="23">
        <f>SUM(C64:C66)</f>
        <v>42067.710000000006</v>
      </c>
      <c r="D63" s="24"/>
      <c r="E63" s="24"/>
    </row>
    <row r="64" spans="1:5" s="51" customFormat="1" ht="15.75" thickBot="1">
      <c r="A64" s="53" t="s">
        <v>98</v>
      </c>
      <c r="B64" s="53"/>
      <c r="C64" s="53">
        <v>97.59</v>
      </c>
      <c r="D64" s="53" t="s">
        <v>4</v>
      </c>
      <c r="E64" s="53">
        <v>5740.55</v>
      </c>
    </row>
    <row r="65" spans="1:6" s="51" customFormat="1" ht="15.75" thickBot="1">
      <c r="A65" s="53" t="s">
        <v>78</v>
      </c>
      <c r="B65" s="53"/>
      <c r="C65" s="53">
        <v>22087.63</v>
      </c>
      <c r="D65" s="53" t="s">
        <v>4</v>
      </c>
      <c r="E65" s="53">
        <v>11811.57</v>
      </c>
    </row>
    <row r="66" spans="1:6" s="51" customFormat="1" ht="15.75" thickBot="1">
      <c r="A66" s="53" t="s">
        <v>79</v>
      </c>
      <c r="B66" s="53"/>
      <c r="C66" s="53">
        <v>19882.490000000002</v>
      </c>
      <c r="D66" s="53" t="s">
        <v>4</v>
      </c>
      <c r="E66" s="53">
        <v>10689.5</v>
      </c>
    </row>
    <row r="67" spans="1:6" s="16" customFormat="1" ht="36" customHeight="1" outlineLevel="2">
      <c r="A67" s="47" t="s">
        <v>41</v>
      </c>
      <c r="B67" s="47"/>
      <c r="C67" s="48">
        <f>C68</f>
        <v>2880</v>
      </c>
      <c r="D67" s="47"/>
      <c r="E67" s="47"/>
    </row>
    <row r="68" spans="1:6" s="25" customFormat="1" ht="45" outlineLevel="2">
      <c r="A68" s="49" t="s">
        <v>42</v>
      </c>
      <c r="B68" s="50">
        <f>C68/1.18</f>
        <v>2440.6779661016949</v>
      </c>
      <c r="C68" s="26">
        <f>E68*5*12</f>
        <v>2880</v>
      </c>
      <c r="D68" s="18" t="s">
        <v>6</v>
      </c>
      <c r="E68" s="26">
        <v>48</v>
      </c>
    </row>
    <row r="69" spans="1:6" s="25" customFormat="1" outlineLevel="2">
      <c r="A69" s="27" t="s">
        <v>49</v>
      </c>
      <c r="B69" s="28" t="e">
        <f>B14+B17+B20+#REF!+B37+B51+B52+B55+B56+B57+B58+B61+B63+#REF!</f>
        <v>#REF!</v>
      </c>
      <c r="C69" s="23">
        <f>C14++C17+C20+C23+C30+C37+C51+C52+C56+C57+C58+C61+C63</f>
        <v>461642.2</v>
      </c>
      <c r="D69" s="24" t="s">
        <v>99</v>
      </c>
      <c r="E69" s="24"/>
    </row>
    <row r="70" spans="1:6" s="25" customFormat="1" outlineLevel="2">
      <c r="A70" s="27" t="s">
        <v>50</v>
      </c>
      <c r="B70" s="29"/>
      <c r="C70" s="23">
        <f>C69*1.2+C67</f>
        <v>556850.64</v>
      </c>
      <c r="D70" s="24" t="s">
        <v>99</v>
      </c>
      <c r="E70" s="24"/>
    </row>
    <row r="71" spans="1:6" s="25" customFormat="1" outlineLevel="2">
      <c r="A71" s="27" t="s">
        <v>51</v>
      </c>
      <c r="B71" s="29"/>
      <c r="C71" s="23">
        <f>C4+C6+C9-C70</f>
        <v>993541.3996</v>
      </c>
      <c r="D71" s="24" t="s">
        <v>99</v>
      </c>
      <c r="E71" s="24"/>
    </row>
    <row r="72" spans="1:6" s="25" customFormat="1" ht="28.5" outlineLevel="2">
      <c r="A72" s="4" t="s">
        <v>52</v>
      </c>
      <c r="B72" s="22"/>
      <c r="C72" s="23">
        <f>C71+C8</f>
        <v>959241.6496</v>
      </c>
      <c r="D72" s="24" t="s">
        <v>99</v>
      </c>
      <c r="E72" s="24"/>
    </row>
    <row r="73" spans="1:6" s="25" customFormat="1" outlineLevel="2">
      <c r="A73" s="30"/>
      <c r="B73" s="31"/>
      <c r="C73" s="32"/>
      <c r="D73" s="32"/>
      <c r="E73" s="32"/>
    </row>
    <row r="74" spans="1:6" s="25" customFormat="1" outlineLevel="2">
      <c r="A74" s="30"/>
      <c r="B74" s="31"/>
      <c r="C74" s="32"/>
      <c r="D74" s="32"/>
      <c r="E74" s="32"/>
    </row>
    <row r="75" spans="1:6">
      <c r="A75" s="33"/>
      <c r="B75" s="34"/>
      <c r="C75" s="35"/>
      <c r="D75" s="36"/>
      <c r="E75" s="36"/>
    </row>
    <row r="76" spans="1:6">
      <c r="A76" s="37"/>
      <c r="B76" s="38"/>
      <c r="C76" s="39"/>
      <c r="D76" s="39"/>
      <c r="E76" s="39"/>
    </row>
    <row r="77" spans="1:6" s="25" customFormat="1" outlineLevel="2">
      <c r="A77" s="30"/>
      <c r="B77" s="31"/>
      <c r="C77" s="32"/>
      <c r="D77" s="32"/>
      <c r="E77" s="32"/>
    </row>
    <row r="78" spans="1:6">
      <c r="A78" s="33"/>
      <c r="B78" s="40"/>
      <c r="C78" s="35"/>
      <c r="D78" s="36"/>
      <c r="E78" s="36"/>
      <c r="F78" s="15"/>
    </row>
    <row r="79" spans="1:6" ht="16.5" customHeight="1">
      <c r="A79" s="33"/>
      <c r="B79" s="41"/>
      <c r="C79" s="35"/>
      <c r="D79" s="36"/>
      <c r="E79" s="36"/>
    </row>
    <row r="80" spans="1:6">
      <c r="A80" s="33"/>
      <c r="B80" s="41"/>
      <c r="C80" s="35"/>
      <c r="D80" s="36"/>
      <c r="E80" s="36"/>
    </row>
    <row r="81" spans="1:5">
      <c r="A81" s="33"/>
      <c r="B81" s="41"/>
      <c r="C81" s="35"/>
      <c r="D81" s="35"/>
      <c r="E81" s="36"/>
    </row>
  </sheetData>
  <mergeCells count="4">
    <mergeCell ref="A1:E1"/>
    <mergeCell ref="A13:E13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72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84"/>
  <sheetViews>
    <sheetView topLeftCell="A60" workbookViewId="0">
      <selection activeCell="A56" activeCellId="2" sqref="A24:XFD24 A54:XFD54 A56:XFD56"/>
    </sheetView>
  </sheetViews>
  <sheetFormatPr defaultRowHeight="15"/>
  <cols>
    <col min="1" max="1" width="50" customWidth="1"/>
    <col min="2" max="2" width="6.140625" style="51" customWidth="1"/>
  </cols>
  <sheetData>
    <row r="2" spans="1:5">
      <c r="A2" s="51"/>
      <c r="C2" s="51"/>
      <c r="D2" s="51"/>
      <c r="E2" s="51"/>
    </row>
    <row r="3" spans="1:5">
      <c r="A3" s="51"/>
      <c r="C3" s="51"/>
      <c r="D3" s="51"/>
      <c r="E3" s="51"/>
    </row>
    <row r="4" spans="1:5" ht="15.75" thickBot="1">
      <c r="A4" s="51"/>
      <c r="C4" s="51"/>
      <c r="D4" s="51"/>
      <c r="E4" s="51"/>
    </row>
    <row r="5" spans="1:5" ht="15.75" thickBot="1">
      <c r="A5" s="52" t="s">
        <v>31</v>
      </c>
      <c r="B5" s="52"/>
      <c r="C5" s="52" t="s">
        <v>32</v>
      </c>
      <c r="D5" s="52" t="s">
        <v>33</v>
      </c>
      <c r="E5" s="52" t="s">
        <v>34</v>
      </c>
    </row>
    <row r="6" spans="1:5" s="2" customFormat="1" ht="15.75" thickBot="1">
      <c r="A6" s="1" t="s">
        <v>53</v>
      </c>
      <c r="B6" s="1"/>
      <c r="C6" s="1">
        <v>26220.15</v>
      </c>
      <c r="D6" s="1" t="s">
        <v>12</v>
      </c>
      <c r="E6" s="1">
        <v>495</v>
      </c>
    </row>
    <row r="7" spans="1:5" ht="15.75" thickBot="1">
      <c r="A7" s="53"/>
      <c r="B7" s="53"/>
      <c r="C7" s="53">
        <v>26220.15</v>
      </c>
      <c r="D7" s="53"/>
      <c r="E7" s="53">
        <v>495</v>
      </c>
    </row>
    <row r="8" spans="1:5" s="2" customFormat="1" ht="15.75" thickBot="1">
      <c r="A8" s="1" t="s">
        <v>54</v>
      </c>
      <c r="B8" s="1"/>
      <c r="C8" s="1">
        <v>25902.33</v>
      </c>
      <c r="D8" s="1" t="s">
        <v>12</v>
      </c>
      <c r="E8" s="1">
        <v>489</v>
      </c>
    </row>
    <row r="9" spans="1:5" ht="15.75" thickBot="1">
      <c r="A9" s="53"/>
      <c r="B9" s="53"/>
      <c r="C9" s="53">
        <v>25902.33</v>
      </c>
      <c r="D9" s="53"/>
      <c r="E9" s="53">
        <v>489</v>
      </c>
    </row>
    <row r="10" spans="1:5" s="2" customFormat="1" ht="15.75" thickBot="1">
      <c r="A10" s="1" t="s">
        <v>55</v>
      </c>
      <c r="B10" s="1"/>
      <c r="C10" s="1">
        <v>1938.12</v>
      </c>
      <c r="D10" s="1" t="s">
        <v>56</v>
      </c>
      <c r="E10" s="1">
        <v>4</v>
      </c>
    </row>
    <row r="11" spans="1:5" ht="15.75" thickBot="1">
      <c r="A11" s="53"/>
      <c r="B11" s="53"/>
      <c r="C11" s="53">
        <v>1938.12</v>
      </c>
      <c r="D11" s="53"/>
      <c r="E11" s="53">
        <v>4</v>
      </c>
    </row>
    <row r="12" spans="1:5" s="2" customFormat="1" ht="15.75" thickBot="1">
      <c r="A12" s="1" t="s">
        <v>57</v>
      </c>
      <c r="B12" s="1"/>
      <c r="C12" s="1">
        <v>1617.1</v>
      </c>
      <c r="D12" s="1" t="s">
        <v>4</v>
      </c>
      <c r="E12" s="1">
        <v>12439.2</v>
      </c>
    </row>
    <row r="13" spans="1:5" ht="15.75" thickBot="1">
      <c r="A13" s="53"/>
      <c r="B13" s="53"/>
      <c r="C13" s="53">
        <v>1617.1</v>
      </c>
      <c r="D13" s="53"/>
      <c r="E13" s="53">
        <v>12439.2</v>
      </c>
    </row>
    <row r="14" spans="1:5" s="2" customFormat="1" ht="15.75" thickBot="1">
      <c r="A14" s="1" t="s">
        <v>58</v>
      </c>
      <c r="B14" s="1"/>
      <c r="C14" s="1">
        <v>1739.72</v>
      </c>
      <c r="D14" s="1" t="s">
        <v>4</v>
      </c>
      <c r="E14" s="1">
        <v>12426.6</v>
      </c>
    </row>
    <row r="15" spans="1:5" ht="15.75" thickBot="1">
      <c r="A15" s="53"/>
      <c r="B15" s="53"/>
      <c r="C15" s="53">
        <v>1739.72</v>
      </c>
      <c r="D15" s="53"/>
      <c r="E15" s="53">
        <v>12426.6</v>
      </c>
    </row>
    <row r="16" spans="1:5" s="2" customFormat="1" ht="15.75" thickBot="1">
      <c r="A16" s="1" t="s">
        <v>17</v>
      </c>
      <c r="B16" s="1"/>
      <c r="C16" s="1">
        <v>536.76</v>
      </c>
      <c r="D16" s="1" t="s">
        <v>4</v>
      </c>
      <c r="E16" s="1">
        <v>378</v>
      </c>
    </row>
    <row r="17" spans="1:5" ht="15.75" thickBot="1">
      <c r="A17" s="53"/>
      <c r="B17" s="53"/>
      <c r="C17" s="53">
        <v>536.76</v>
      </c>
      <c r="D17" s="53"/>
      <c r="E17" s="53">
        <v>378</v>
      </c>
    </row>
    <row r="18" spans="1:5" s="2" customFormat="1" ht="15.75" thickBot="1">
      <c r="A18" s="1" t="s">
        <v>35</v>
      </c>
      <c r="B18" s="1"/>
      <c r="C18" s="1">
        <v>1618.72</v>
      </c>
      <c r="D18" s="1" t="s">
        <v>36</v>
      </c>
      <c r="E18" s="1">
        <v>2</v>
      </c>
    </row>
    <row r="19" spans="1:5" ht="15.75" thickBot="1">
      <c r="A19" s="53"/>
      <c r="B19" s="53"/>
      <c r="C19" s="53">
        <v>1618.72</v>
      </c>
      <c r="D19" s="53"/>
      <c r="E19" s="53">
        <v>2</v>
      </c>
    </row>
    <row r="20" spans="1:5" s="2" customFormat="1" ht="15.75" thickBot="1">
      <c r="A20" s="1" t="s">
        <v>59</v>
      </c>
      <c r="B20" s="1"/>
      <c r="C20" s="1">
        <v>750.56</v>
      </c>
      <c r="D20" s="1" t="s">
        <v>60</v>
      </c>
      <c r="E20" s="1">
        <v>1</v>
      </c>
    </row>
    <row r="21" spans="1:5" ht="15.75" thickBot="1">
      <c r="A21" s="53"/>
      <c r="B21" s="53"/>
      <c r="C21" s="53">
        <v>750.56</v>
      </c>
      <c r="D21" s="53"/>
      <c r="E21" s="53">
        <v>1</v>
      </c>
    </row>
    <row r="22" spans="1:5" s="2" customFormat="1" ht="15.75" thickBot="1">
      <c r="A22" s="1" t="s">
        <v>61</v>
      </c>
      <c r="B22" s="1"/>
      <c r="C22" s="1">
        <v>385.59</v>
      </c>
      <c r="D22" s="1" t="s">
        <v>62</v>
      </c>
      <c r="E22" s="1">
        <v>1</v>
      </c>
    </row>
    <row r="23" spans="1:5" ht="15.75" thickBot="1">
      <c r="A23" s="53"/>
      <c r="B23" s="53"/>
      <c r="C23" s="53">
        <v>385.59</v>
      </c>
      <c r="D23" s="53"/>
      <c r="E23" s="53">
        <v>1</v>
      </c>
    </row>
    <row r="24" spans="1:5" s="2" customFormat="1" ht="15.75" thickBot="1">
      <c r="A24" s="1" t="s">
        <v>63</v>
      </c>
      <c r="B24" s="1"/>
      <c r="C24" s="1">
        <v>97.59</v>
      </c>
      <c r="D24" s="1" t="s">
        <v>4</v>
      </c>
      <c r="E24" s="1">
        <v>5740.55</v>
      </c>
    </row>
    <row r="25" spans="1:5" ht="15.75" thickBot="1">
      <c r="A25" s="53"/>
      <c r="B25" s="53"/>
      <c r="C25" s="53">
        <v>97.59</v>
      </c>
      <c r="D25" s="53"/>
      <c r="E25" s="53">
        <v>5740.55</v>
      </c>
    </row>
    <row r="26" spans="1:5" s="2" customFormat="1" ht="15.75" thickBot="1">
      <c r="A26" s="1" t="s">
        <v>64</v>
      </c>
      <c r="B26" s="1"/>
      <c r="C26" s="1">
        <v>2484.11</v>
      </c>
      <c r="D26" s="1" t="s">
        <v>5</v>
      </c>
      <c r="E26" s="1">
        <v>53</v>
      </c>
    </row>
    <row r="27" spans="1:5" ht="15.75" thickBot="1">
      <c r="A27" s="53"/>
      <c r="B27" s="53"/>
      <c r="C27" s="53">
        <v>2484.11</v>
      </c>
      <c r="D27" s="53"/>
      <c r="E27" s="53">
        <v>53</v>
      </c>
    </row>
    <row r="28" spans="1:5" s="2" customFormat="1" ht="15.75" thickBot="1">
      <c r="A28" s="1" t="s">
        <v>65</v>
      </c>
      <c r="B28" s="1"/>
      <c r="C28" s="1">
        <v>199.29</v>
      </c>
      <c r="D28" s="1" t="s">
        <v>62</v>
      </c>
      <c r="E28" s="1">
        <v>1</v>
      </c>
    </row>
    <row r="29" spans="1:5" ht="15.75" thickBot="1">
      <c r="A29" s="53"/>
      <c r="B29" s="53"/>
      <c r="C29" s="53">
        <v>199.29</v>
      </c>
      <c r="D29" s="53"/>
      <c r="E29" s="53">
        <v>1</v>
      </c>
    </row>
    <row r="30" spans="1:5" s="2" customFormat="1" ht="15.75" thickBot="1">
      <c r="A30" s="1" t="s">
        <v>66</v>
      </c>
      <c r="B30" s="1"/>
      <c r="C30" s="1">
        <v>265.05</v>
      </c>
      <c r="D30" s="1" t="s">
        <v>62</v>
      </c>
      <c r="E30" s="1">
        <v>1</v>
      </c>
    </row>
    <row r="31" spans="1:5" ht="15.75" thickBot="1">
      <c r="A31" s="53"/>
      <c r="B31" s="53"/>
      <c r="C31" s="53">
        <v>265.05</v>
      </c>
      <c r="D31" s="53"/>
      <c r="E31" s="53">
        <v>1</v>
      </c>
    </row>
    <row r="32" spans="1:5" s="2" customFormat="1" ht="15.75" thickBot="1">
      <c r="A32" s="1" t="s">
        <v>67</v>
      </c>
      <c r="B32" s="1"/>
      <c r="C32" s="1">
        <v>2732.15</v>
      </c>
      <c r="D32" s="1" t="s">
        <v>62</v>
      </c>
      <c r="E32" s="1">
        <v>5</v>
      </c>
    </row>
    <row r="33" spans="1:5" ht="15.75" thickBot="1">
      <c r="A33" s="53"/>
      <c r="B33" s="53"/>
      <c r="C33" s="53">
        <v>2732.15</v>
      </c>
      <c r="D33" s="53"/>
      <c r="E33" s="53">
        <v>5</v>
      </c>
    </row>
    <row r="34" spans="1:5" s="2" customFormat="1" ht="15.75" thickBot="1">
      <c r="A34" s="1" t="s">
        <v>68</v>
      </c>
      <c r="B34" s="1"/>
      <c r="C34" s="1">
        <v>27973</v>
      </c>
      <c r="D34" s="1" t="s">
        <v>39</v>
      </c>
      <c r="E34" s="1">
        <v>1</v>
      </c>
    </row>
    <row r="35" spans="1:5" ht="15.75" thickBot="1">
      <c r="A35" s="53"/>
      <c r="B35" s="53"/>
      <c r="C35" s="53">
        <v>27973</v>
      </c>
      <c r="D35" s="53"/>
      <c r="E35" s="53">
        <v>1</v>
      </c>
    </row>
    <row r="36" spans="1:5" s="2" customFormat="1" ht="15.75" thickBot="1">
      <c r="A36" s="1" t="s">
        <v>69</v>
      </c>
      <c r="B36" s="1"/>
      <c r="C36" s="1">
        <v>7046.69</v>
      </c>
      <c r="D36" s="1" t="s">
        <v>62</v>
      </c>
      <c r="E36" s="1">
        <v>1</v>
      </c>
    </row>
    <row r="37" spans="1:5" ht="15.75" thickBot="1">
      <c r="A37" s="53"/>
      <c r="B37" s="53"/>
      <c r="C37" s="53">
        <v>7046.69</v>
      </c>
      <c r="D37" s="53"/>
      <c r="E37" s="53">
        <v>1</v>
      </c>
    </row>
    <row r="38" spans="1:5" s="2" customFormat="1" ht="15.75" thickBot="1">
      <c r="A38" s="1" t="s">
        <v>70</v>
      </c>
      <c r="B38" s="1"/>
      <c r="C38" s="1">
        <v>24699.95</v>
      </c>
      <c r="D38" s="1" t="s">
        <v>62</v>
      </c>
      <c r="E38" s="1">
        <v>5</v>
      </c>
    </row>
    <row r="39" spans="1:5" ht="15.75" thickBot="1">
      <c r="A39" s="53"/>
      <c r="B39" s="53"/>
      <c r="C39" s="53">
        <v>24699.95</v>
      </c>
      <c r="D39" s="53"/>
      <c r="E39" s="53">
        <v>5</v>
      </c>
    </row>
    <row r="40" spans="1:5" s="2" customFormat="1" ht="15.75" thickBot="1">
      <c r="A40" s="1" t="s">
        <v>71</v>
      </c>
      <c r="B40" s="1"/>
      <c r="C40" s="1">
        <v>2407.5</v>
      </c>
      <c r="D40" s="1" t="s">
        <v>5</v>
      </c>
      <c r="E40" s="1">
        <v>1.5</v>
      </c>
    </row>
    <row r="41" spans="1:5" ht="15.75" thickBot="1">
      <c r="A41" s="53"/>
      <c r="B41" s="53"/>
      <c r="C41" s="53">
        <v>2407.5</v>
      </c>
      <c r="D41" s="53"/>
      <c r="E41" s="53">
        <v>1.5</v>
      </c>
    </row>
    <row r="42" spans="1:5" s="2" customFormat="1" ht="15.75" thickBot="1">
      <c r="A42" s="1" t="s">
        <v>72</v>
      </c>
      <c r="B42" s="1"/>
      <c r="C42" s="1">
        <v>8334.26</v>
      </c>
      <c r="D42" s="1" t="s">
        <v>4</v>
      </c>
      <c r="E42" s="1">
        <v>12439.2</v>
      </c>
    </row>
    <row r="43" spans="1:5" ht="15.75" thickBot="1">
      <c r="A43" s="53"/>
      <c r="B43" s="53"/>
      <c r="C43" s="53">
        <v>8334.26</v>
      </c>
      <c r="D43" s="53"/>
      <c r="E43" s="53">
        <v>12439.2</v>
      </c>
    </row>
    <row r="44" spans="1:5" s="2" customFormat="1" ht="15.75" thickBot="1">
      <c r="A44" s="1" t="s">
        <v>73</v>
      </c>
      <c r="B44" s="1"/>
      <c r="C44" s="1">
        <v>11308.21</v>
      </c>
      <c r="D44" s="1" t="s">
        <v>4</v>
      </c>
      <c r="E44" s="1">
        <v>12426.6</v>
      </c>
    </row>
    <row r="45" spans="1:5" ht="15.75" thickBot="1">
      <c r="A45" s="53"/>
      <c r="B45" s="53"/>
      <c r="C45" s="53">
        <v>11308.21</v>
      </c>
      <c r="D45" s="53"/>
      <c r="E45" s="53">
        <v>12426.6</v>
      </c>
    </row>
    <row r="46" spans="1:5" s="2" customFormat="1" ht="15.75" thickBot="1">
      <c r="A46" s="1" t="s">
        <v>74</v>
      </c>
      <c r="B46" s="1"/>
      <c r="C46" s="1">
        <v>50378.76</v>
      </c>
      <c r="D46" s="1" t="s">
        <v>4</v>
      </c>
      <c r="E46" s="1">
        <v>12439.2</v>
      </c>
    </row>
    <row r="47" spans="1:5" ht="15.75" thickBot="1">
      <c r="A47" s="53"/>
      <c r="B47" s="53"/>
      <c r="C47" s="53">
        <v>50378.76</v>
      </c>
      <c r="D47" s="53"/>
      <c r="E47" s="53">
        <v>12439.2</v>
      </c>
    </row>
    <row r="48" spans="1:5" s="2" customFormat="1" ht="15.75" thickBot="1">
      <c r="A48" s="1" t="s">
        <v>75</v>
      </c>
      <c r="B48" s="1"/>
      <c r="C48" s="1">
        <v>50327.73</v>
      </c>
      <c r="D48" s="1" t="s">
        <v>4</v>
      </c>
      <c r="E48" s="1">
        <v>12426.6</v>
      </c>
    </row>
    <row r="49" spans="1:5" ht="15.75" thickBot="1">
      <c r="A49" s="53"/>
      <c r="B49" s="53"/>
      <c r="C49" s="53">
        <v>50327.73</v>
      </c>
      <c r="D49" s="53"/>
      <c r="E49" s="53">
        <v>12426.6</v>
      </c>
    </row>
    <row r="50" spans="1:5" s="2" customFormat="1" ht="15.75" thickBot="1">
      <c r="A50" s="1" t="s">
        <v>76</v>
      </c>
      <c r="B50" s="1"/>
      <c r="C50" s="1">
        <v>14173.68</v>
      </c>
      <c r="D50" s="1" t="s">
        <v>4</v>
      </c>
      <c r="E50" s="1">
        <v>8337.4599999999991</v>
      </c>
    </row>
    <row r="51" spans="1:5" ht="15.75" thickBot="1">
      <c r="A51" s="53"/>
      <c r="B51" s="53"/>
      <c r="C51" s="53">
        <v>14173.68</v>
      </c>
      <c r="D51" s="53"/>
      <c r="E51" s="53">
        <v>8337.4599999999991</v>
      </c>
    </row>
    <row r="52" spans="1:5" s="2" customFormat="1" ht="15.75" thickBot="1">
      <c r="A52" s="1" t="s">
        <v>77</v>
      </c>
      <c r="B52" s="1"/>
      <c r="C52" s="1">
        <v>21239.83</v>
      </c>
      <c r="D52" s="1" t="s">
        <v>4</v>
      </c>
      <c r="E52" s="1">
        <v>11999.9</v>
      </c>
    </row>
    <row r="53" spans="1:5" ht="15.75" thickBot="1">
      <c r="A53" s="53"/>
      <c r="B53" s="53"/>
      <c r="C53" s="53">
        <v>21239.83</v>
      </c>
      <c r="D53" s="53"/>
      <c r="E53" s="53">
        <v>11999.9</v>
      </c>
    </row>
    <row r="54" spans="1:5" s="2" customFormat="1" ht="15.75" thickBot="1">
      <c r="A54" s="1" t="s">
        <v>78</v>
      </c>
      <c r="B54" s="1"/>
      <c r="C54" s="1">
        <v>22087.63</v>
      </c>
      <c r="D54" s="1" t="s">
        <v>4</v>
      </c>
      <c r="E54" s="1">
        <v>11811.57</v>
      </c>
    </row>
    <row r="55" spans="1:5" ht="15.75" thickBot="1">
      <c r="A55" s="53"/>
      <c r="B55" s="53"/>
      <c r="C55" s="53">
        <v>22087.63</v>
      </c>
      <c r="D55" s="53"/>
      <c r="E55" s="53">
        <v>11811.57</v>
      </c>
    </row>
    <row r="56" spans="1:5" s="2" customFormat="1" ht="15.75" thickBot="1">
      <c r="A56" s="1" t="s">
        <v>79</v>
      </c>
      <c r="B56" s="1"/>
      <c r="C56" s="1">
        <v>19882.490000000002</v>
      </c>
      <c r="D56" s="1" t="s">
        <v>4</v>
      </c>
      <c r="E56" s="1">
        <v>10689.5</v>
      </c>
    </row>
    <row r="57" spans="1:5" ht="15.75" thickBot="1">
      <c r="A57" s="53"/>
      <c r="B57" s="53"/>
      <c r="C57" s="53">
        <v>19882.490000000002</v>
      </c>
      <c r="D57" s="53"/>
      <c r="E57" s="53">
        <v>10689.5</v>
      </c>
    </row>
    <row r="58" spans="1:5" s="2" customFormat="1" ht="15.75" thickBot="1">
      <c r="A58" s="1" t="s">
        <v>80</v>
      </c>
      <c r="B58" s="1"/>
      <c r="C58" s="1">
        <v>46771.39</v>
      </c>
      <c r="D58" s="1" t="s">
        <v>4</v>
      </c>
      <c r="E58" s="1">
        <v>12439.2</v>
      </c>
    </row>
    <row r="59" spans="1:5" ht="15.75" thickBot="1">
      <c r="A59" s="53"/>
      <c r="B59" s="53"/>
      <c r="C59" s="53">
        <v>46771.39</v>
      </c>
      <c r="D59" s="53"/>
      <c r="E59" s="53">
        <v>12439.2</v>
      </c>
    </row>
    <row r="60" spans="1:5" s="2" customFormat="1" ht="15.75" thickBot="1">
      <c r="A60" s="1" t="s">
        <v>81</v>
      </c>
      <c r="B60" s="1"/>
      <c r="C60" s="1">
        <v>49085.07</v>
      </c>
      <c r="D60" s="1" t="s">
        <v>4</v>
      </c>
      <c r="E60" s="1">
        <v>12426.6</v>
      </c>
    </row>
    <row r="61" spans="1:5" ht="15.75" thickBot="1">
      <c r="A61" s="53"/>
      <c r="B61" s="53"/>
      <c r="C61" s="53">
        <v>49085.07</v>
      </c>
      <c r="D61" s="53"/>
      <c r="E61" s="53">
        <v>12426.6</v>
      </c>
    </row>
    <row r="62" spans="1:5" s="2" customFormat="1" ht="15.75" thickBot="1">
      <c r="A62" s="1" t="s">
        <v>82</v>
      </c>
      <c r="B62" s="1"/>
      <c r="C62" s="1">
        <v>199.29</v>
      </c>
      <c r="D62" s="1" t="s">
        <v>62</v>
      </c>
      <c r="E62" s="1">
        <v>1</v>
      </c>
    </row>
    <row r="63" spans="1:5" ht="15.75" thickBot="1">
      <c r="A63" s="53"/>
      <c r="B63" s="53"/>
      <c r="C63" s="53">
        <v>199.29</v>
      </c>
      <c r="D63" s="53"/>
      <c r="E63" s="53">
        <v>1</v>
      </c>
    </row>
    <row r="64" spans="1:5" s="2" customFormat="1" ht="15.75" thickBot="1">
      <c r="A64" s="1" t="s">
        <v>83</v>
      </c>
      <c r="B64" s="1"/>
      <c r="C64" s="1">
        <v>240.9</v>
      </c>
      <c r="D64" s="1" t="s">
        <v>62</v>
      </c>
      <c r="E64" s="1">
        <v>1</v>
      </c>
    </row>
    <row r="65" spans="1:5" ht="15.75" thickBot="1">
      <c r="A65" s="53"/>
      <c r="B65" s="53"/>
      <c r="C65" s="53">
        <v>240.9</v>
      </c>
      <c r="D65" s="53"/>
      <c r="E65" s="53">
        <v>1</v>
      </c>
    </row>
    <row r="66" spans="1:5" s="2" customFormat="1" ht="15.75" thickBot="1">
      <c r="A66" s="1" t="s">
        <v>84</v>
      </c>
      <c r="B66" s="1"/>
      <c r="C66" s="1">
        <v>1491.19</v>
      </c>
      <c r="D66" s="1" t="s">
        <v>4</v>
      </c>
      <c r="E66" s="1">
        <v>12426.6</v>
      </c>
    </row>
    <row r="67" spans="1:5" ht="15.75" thickBot="1">
      <c r="A67" s="53"/>
      <c r="B67" s="53"/>
      <c r="C67" s="53">
        <v>1491.19</v>
      </c>
      <c r="D67" s="53"/>
      <c r="E67" s="53">
        <v>12426.6</v>
      </c>
    </row>
    <row r="68" spans="1:5" s="2" customFormat="1" ht="15.75" thickBot="1">
      <c r="A68" s="1" t="s">
        <v>85</v>
      </c>
      <c r="B68" s="1"/>
      <c r="C68" s="1">
        <v>1368.31</v>
      </c>
      <c r="D68" s="1" t="s">
        <v>4</v>
      </c>
      <c r="E68" s="1">
        <v>12439.2</v>
      </c>
    </row>
    <row r="69" spans="1:5" ht="15.75" thickBot="1">
      <c r="A69" s="53"/>
      <c r="B69" s="53"/>
      <c r="C69" s="53">
        <v>1368.31</v>
      </c>
      <c r="D69" s="53"/>
      <c r="E69" s="53">
        <v>12439.2</v>
      </c>
    </row>
    <row r="70" spans="1:5" s="2" customFormat="1" ht="15.75" thickBot="1">
      <c r="A70" s="1" t="s">
        <v>86</v>
      </c>
      <c r="B70" s="1"/>
      <c r="C70" s="1">
        <v>15549</v>
      </c>
      <c r="D70" s="1" t="s">
        <v>4</v>
      </c>
      <c r="E70" s="1">
        <v>12439.2</v>
      </c>
    </row>
    <row r="71" spans="1:5" ht="15.75" thickBot="1">
      <c r="A71" s="53"/>
      <c r="B71" s="53"/>
      <c r="C71" s="53">
        <v>15549</v>
      </c>
      <c r="D71" s="53"/>
      <c r="E71" s="53">
        <v>12439.2</v>
      </c>
    </row>
    <row r="72" spans="1:5" s="2" customFormat="1" ht="15.75" thickBot="1">
      <c r="A72" s="1" t="s">
        <v>86</v>
      </c>
      <c r="B72" s="1"/>
      <c r="C72" s="1">
        <v>15781.78</v>
      </c>
      <c r="D72" s="1" t="s">
        <v>4</v>
      </c>
      <c r="E72" s="1">
        <v>12426.6</v>
      </c>
    </row>
    <row r="73" spans="1:5" ht="15.75" thickBot="1">
      <c r="A73" s="53"/>
      <c r="B73" s="53"/>
      <c r="C73" s="53">
        <v>15781.78</v>
      </c>
      <c r="D73" s="53"/>
      <c r="E73" s="53">
        <v>12426.6</v>
      </c>
    </row>
    <row r="74" spans="1:5" s="2" customFormat="1" ht="15.75" thickBot="1">
      <c r="A74" s="1" t="s">
        <v>87</v>
      </c>
      <c r="B74" s="1"/>
      <c r="C74" s="1">
        <v>607.30999999999995</v>
      </c>
      <c r="D74" s="1" t="s">
        <v>62</v>
      </c>
      <c r="E74" s="1">
        <v>1</v>
      </c>
    </row>
    <row r="75" spans="1:5" ht="15.75" thickBot="1">
      <c r="A75" s="53"/>
      <c r="B75" s="53"/>
      <c r="C75" s="53">
        <v>607.30999999999995</v>
      </c>
      <c r="D75" s="53"/>
      <c r="E75" s="53">
        <v>1</v>
      </c>
    </row>
    <row r="76" spans="1:5" s="2" customFormat="1" ht="15.75" thickBot="1">
      <c r="A76" s="1" t="s">
        <v>37</v>
      </c>
      <c r="B76" s="1"/>
      <c r="C76" s="1">
        <v>810.42</v>
      </c>
      <c r="D76" s="1" t="s">
        <v>38</v>
      </c>
      <c r="E76" s="1">
        <v>3</v>
      </c>
    </row>
    <row r="77" spans="1:5" ht="15.75" thickBot="1">
      <c r="A77" s="53"/>
      <c r="B77" s="53"/>
      <c r="C77" s="53">
        <v>810.42</v>
      </c>
      <c r="D77" s="53"/>
      <c r="E77" s="53">
        <v>3</v>
      </c>
    </row>
    <row r="78" spans="1:5" s="2" customFormat="1" ht="15.75" thickBot="1">
      <c r="A78" s="1" t="s">
        <v>88</v>
      </c>
      <c r="B78" s="1"/>
      <c r="C78" s="1">
        <v>1260</v>
      </c>
      <c r="D78" s="1" t="s">
        <v>39</v>
      </c>
      <c r="E78" s="1">
        <v>1</v>
      </c>
    </row>
    <row r="79" spans="1:5" ht="15.75" thickBot="1">
      <c r="A79" s="53"/>
      <c r="B79" s="53"/>
      <c r="C79" s="53">
        <v>1260</v>
      </c>
      <c r="D79" s="53"/>
      <c r="E79" s="53">
        <v>1</v>
      </c>
    </row>
    <row r="80" spans="1:5" s="2" customFormat="1" ht="15.75" thickBot="1">
      <c r="A80" s="1" t="s">
        <v>89</v>
      </c>
      <c r="B80" s="1"/>
      <c r="C80" s="1">
        <v>935.22</v>
      </c>
      <c r="D80" s="1" t="s">
        <v>5</v>
      </c>
      <c r="E80" s="1">
        <v>1</v>
      </c>
    </row>
    <row r="81" spans="1:5" ht="15.75" thickBot="1">
      <c r="A81" s="53"/>
      <c r="B81" s="53"/>
      <c r="C81" s="53">
        <v>935.22</v>
      </c>
      <c r="D81" s="53"/>
      <c r="E81" s="53">
        <v>1</v>
      </c>
    </row>
    <row r="82" spans="1:5" s="2" customFormat="1" ht="15.75" thickBot="1">
      <c r="A82" s="1" t="s">
        <v>90</v>
      </c>
      <c r="B82" s="1"/>
      <c r="C82" s="1">
        <v>1195.3499999999999</v>
      </c>
      <c r="D82" s="1" t="s">
        <v>5</v>
      </c>
      <c r="E82" s="1">
        <v>1</v>
      </c>
    </row>
    <row r="83" spans="1:5" ht="15.75" thickBot="1">
      <c r="A83" s="53"/>
      <c r="B83" s="53"/>
      <c r="C83" s="53">
        <v>1195.3499999999999</v>
      </c>
      <c r="D83" s="53"/>
      <c r="E83" s="53">
        <v>1</v>
      </c>
    </row>
    <row r="84" spans="1:5" ht="15.75" thickBot="1">
      <c r="A84" s="53"/>
      <c r="B84" s="53"/>
      <c r="C84" s="53">
        <v>461642.2</v>
      </c>
      <c r="D84" s="53"/>
      <c r="E84" s="53">
        <v>199221.28000000006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Nikiforova_LY</cp:lastModifiedBy>
  <cp:lastPrinted>2019-01-30T01:38:20Z</cp:lastPrinted>
  <dcterms:created xsi:type="dcterms:W3CDTF">2016-03-18T02:51:51Z</dcterms:created>
  <dcterms:modified xsi:type="dcterms:W3CDTF">2020-03-18T01:21:08Z</dcterms:modified>
</cp:coreProperties>
</file>