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бекетова 25" sheetId="1" r:id="rId1"/>
  </sheets>
  <definedNames>
    <definedName name="_xlnm.Print_Area" localSheetId="0">'бекетова 25'!$A$1:$D$97</definedName>
  </definedNames>
  <calcPr calcId="145621"/>
</workbook>
</file>

<file path=xl/calcChain.xml><?xml version="1.0" encoding="utf-8"?>
<calcChain xmlns="http://schemas.openxmlformats.org/spreadsheetml/2006/main">
  <c r="B75" i="1" l="1"/>
  <c r="B27" i="1"/>
  <c r="B83" i="1" l="1"/>
  <c r="B43" i="1"/>
  <c r="B20" i="1"/>
  <c r="B79" i="1" l="1"/>
  <c r="B16" i="1" l="1"/>
  <c r="B13" i="1"/>
  <c r="B10" i="1"/>
  <c r="B94" i="1" l="1"/>
  <c r="B92" i="1"/>
  <c r="B91" i="1" s="1"/>
  <c r="B95" i="1" l="1"/>
  <c r="B8" i="1"/>
  <c r="B9" i="1" l="1"/>
  <c r="B11" i="1" s="1"/>
  <c r="B96" i="1" l="1"/>
  <c r="B97" i="1" s="1"/>
</calcChain>
</file>

<file path=xl/sharedStrings.xml><?xml version="1.0" encoding="utf-8"?>
<sst xmlns="http://schemas.openxmlformats.org/spreadsheetml/2006/main" count="178" uniqueCount="118">
  <si>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</si>
  <si>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</si>
  <si>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</si>
  <si>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</si>
  <si>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</si>
  <si>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</si>
  <si>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</si>
  <si>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</si>
  <si>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</si>
  <si>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</si>
  <si>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</si>
  <si>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</si>
  <si>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</si>
  <si>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</si>
  <si>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</si>
  <si>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</si>
  <si>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</si>
  <si>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</si>
  <si>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</si>
  <si>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</si>
  <si>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</si>
  <si>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</si>
  <si>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</si>
  <si>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</si>
  <si>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</si>
  <si>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</si>
  <si>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</si>
  <si>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Бекетова, д. 25</t>
  </si>
  <si>
    <t>м2</t>
  </si>
  <si>
    <t>1 стояк</t>
  </si>
  <si>
    <t>м</t>
  </si>
  <si>
    <t>Старшие по дому</t>
  </si>
  <si>
    <t>Выезд а/машины по заявке</t>
  </si>
  <si>
    <t>выезд</t>
  </si>
  <si>
    <t>Замена электрической лампы накаливания</t>
  </si>
  <si>
    <t>шт.</t>
  </si>
  <si>
    <t>дом</t>
  </si>
  <si>
    <t>кг</t>
  </si>
  <si>
    <t>Осмотр сантех. оборудования</t>
  </si>
  <si>
    <t>Отключение отопления</t>
  </si>
  <si>
    <t>Смена врезки/сборки (с применением сварочных работ) общая</t>
  </si>
  <si>
    <t>исполнение заявок не связанных с ремонтом</t>
  </si>
  <si>
    <t>19. Конечное сальдо с учетом дебиторской задолженности (переплаты) на 31.12.2020 г.</t>
  </si>
  <si>
    <t>Начальное сальдо 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</si>
  <si>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</si>
  <si>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</si>
  <si>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</si>
  <si>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</si>
  <si>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</si>
  <si>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</si>
  <si>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</si>
  <si>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</si>
  <si>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</si>
  <si>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</si>
  <si>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</si>
  <si>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</si>
  <si>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</si>
  <si>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</si>
  <si>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</si>
  <si>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</si>
  <si>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</si>
  <si>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</si>
  <si>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автомата 100А</t>
  </si>
  <si>
    <t>Замена вентиля д. 20 д. 15</t>
  </si>
  <si>
    <t>Замена электропатрона с материалом</t>
  </si>
  <si>
    <t>Пробивка проемов в стенах, закладка кирпичем и оштукатуривание после</t>
  </si>
  <si>
    <t>Ремонт двери</t>
  </si>
  <si>
    <t>Ремонт перил</t>
  </si>
  <si>
    <t>Ремонт радиаторов</t>
  </si>
  <si>
    <t>100 рад</t>
  </si>
  <si>
    <t>Установка досок объявлений</t>
  </si>
  <si>
    <t>Утепление примыканий оконных рам, фармуг монтажной пеной</t>
  </si>
  <si>
    <t>Утепление чердачного помещения</t>
  </si>
  <si>
    <t>место</t>
  </si>
  <si>
    <t>замена электрической лампы накаливания</t>
  </si>
  <si>
    <t>замер температуры воздуха в кв.</t>
  </si>
  <si>
    <t>помещ</t>
  </si>
  <si>
    <t>навеска замка (крабовый)</t>
  </si>
  <si>
    <t>Закрытие/открытие стояков водоснабжения с использованием  а/м газель</t>
  </si>
  <si>
    <t>Замена калача на водоподогревателе</t>
  </si>
  <si>
    <t>Запуск системы отопления</t>
  </si>
  <si>
    <t>Наладка теплоузла (снятие, установка конусов)</t>
  </si>
  <si>
    <t>1 дом</t>
  </si>
  <si>
    <t>Осмотр подвала</t>
  </si>
  <si>
    <t>Очистка канализационной сети</t>
  </si>
  <si>
    <t>Очистка труб ХВС, ГВС</t>
  </si>
  <si>
    <t>Промывка канализационного выпуска</t>
  </si>
  <si>
    <t>подъезд</t>
  </si>
  <si>
    <t>Прочистка внутренней канализационной сети</t>
  </si>
  <si>
    <t>Прочистка канализационной сети дворовой</t>
  </si>
  <si>
    <t>Прочистка секции водоподогревателя</t>
  </si>
  <si>
    <t>Секция</t>
  </si>
  <si>
    <t>Регулировка теплоносителя</t>
  </si>
  <si>
    <t>Ремонт вентелей до 32 д.</t>
  </si>
  <si>
    <t>Ремонт труб КНС</t>
  </si>
  <si>
    <t>Сброс воздуха со стояков отопления с использованием а/м газель</t>
  </si>
  <si>
    <t>Смена кранов д 15 с использованием сварки</t>
  </si>
  <si>
    <t>Частичная замена стояка КНС д. 110</t>
  </si>
  <si>
    <t>метр</t>
  </si>
  <si>
    <t>Чистка водоподогревателя, ул. Бекетова, 25</t>
  </si>
  <si>
    <t>водоподо</t>
  </si>
  <si>
    <t>отключение/включение насосов</t>
  </si>
  <si>
    <t>прочистка внутренней канализационной сети</t>
  </si>
  <si>
    <t>прочистка канализационной сети дворовой</t>
  </si>
  <si>
    <t>ремонт теплоузла</t>
  </si>
  <si>
    <t>узел</t>
  </si>
  <si>
    <t>чистка врезки</t>
  </si>
  <si>
    <t>Содержание ДРС 1,2 кв. 2021 г. коэф.0,8;0,85;0,9;1</t>
  </si>
  <si>
    <t>Содержание ДРС 3,4 кв. 2021 г. коэф.0,8;0,85;0,9;1</t>
  </si>
  <si>
    <t>Прочистка вентиляции</t>
  </si>
  <si>
    <t>Утепление вентпродухов изовером и монтажной пеной</t>
  </si>
  <si>
    <t>Завоз плодородной почвы (чернозема) позаявочно</t>
  </si>
  <si>
    <t>Заливка хоккейной коробки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</si>
  <si>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</si>
  <si>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</si>
  <si>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</si>
  <si>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</si>
  <si>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Установка урны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</si>
</sst>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&quot; &quot;##0.00_-;\-* #&quot; &quot;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7">
    <xf numFmtId="0" fontId="0" fillId="0" borderId="0" xfId="0"/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0" fillId="0" borderId="6" xfId="0" applyNumberFormat="1" applyFill="1" applyBorder="1"/>
    <xf numFmtId="164" fontId="0" fillId="0" borderId="6" xfId="0" applyNumberFormat="1" applyFill="1" applyBorder="1"/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165" fontId="6" fillId="3" borderId="2" xfId="0" applyNumberFormat="1" applyFont="1" applyFill="1" applyBorder="1" applyAlignment="1">
      <alignment horizontal="center"/>
    </xf>
    <xf numFmtId="0" fontId="12" fillId="3" borderId="2" xfId="2" applyFont="1" applyFill="1" applyBorder="1" applyAlignment="1" applyProtection="1">
      <alignment horizontal="center" vertical="center" wrapText="1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workbookViewId="0">
      <selection activeCell="G12" sqref="G12"/>
    </sheetView>
  </sheetViews>
  <sheetFormatPr defaultRowHeight="15" outlineLevelRow="2" x14ac:dyDescent="0.25"/>
  <cols>
    <col min="1" max="1" width="59.5703125" style="10" customWidth="1"/>
    <col min="2" max="2" width="15.5703125" style="9" customWidth="1"/>
    <col min="3" max="3" width="9.28515625" style="10" customWidth="1"/>
    <col min="4" max="4" width="14.42578125" style="11" customWidth="1"/>
    <col min="5" max="5" width="14.28515625" style="12" customWidth="1"/>
    <col min="6" max="16384" width="9.140625" style="12"/>
  </cols>
  <sheetData>
    <row r="1" spans="1:4" ht="37.5" customHeight="1" x14ac:dyDescent="0.25">
      <c r="A1" s="31" t="s">
        <v>5</v>
      </c>
      <c r="B1" s="31"/>
      <c r="C1" s="31"/>
      <c r="D1" s="31"/>
    </row>
    <row r="2" spans="1:4" ht="17.25" customHeight="1" x14ac:dyDescent="0.25">
      <c r="A2" s="20" t="s">
        <v>27</v>
      </c>
      <c r="B2" s="33" t="s">
        <v>44</v>
      </c>
      <c r="C2" s="33"/>
      <c r="D2" s="33"/>
    </row>
    <row r="3" spans="1:4" ht="57" x14ac:dyDescent="0.25">
      <c r="A3" s="13" t="s">
        <v>2</v>
      </c>
      <c r="B3" s="3" t="s">
        <v>25</v>
      </c>
      <c r="C3" s="5" t="s">
        <v>0</v>
      </c>
      <c r="D3" s="6" t="s">
        <v>1</v>
      </c>
    </row>
    <row r="4" spans="1:4" x14ac:dyDescent="0.25">
      <c r="A4" s="13" t="s">
        <v>43</v>
      </c>
      <c r="B4" s="28">
        <v>-606411.6</v>
      </c>
      <c r="C4" s="15" t="s">
        <v>24</v>
      </c>
      <c r="D4" s="12"/>
    </row>
    <row r="5" spans="1:4" x14ac:dyDescent="0.25">
      <c r="A5" s="34" t="s">
        <v>26</v>
      </c>
      <c r="B5" s="35"/>
      <c r="C5" s="35"/>
      <c r="D5" s="36"/>
    </row>
    <row r="6" spans="1:4" ht="28.5" x14ac:dyDescent="0.25">
      <c r="A6" s="13" t="s">
        <v>45</v>
      </c>
      <c r="B6" s="3">
        <v>565597.57999999996</v>
      </c>
      <c r="C6" s="15" t="s">
        <v>24</v>
      </c>
      <c r="D6" s="6"/>
    </row>
    <row r="7" spans="1:4" x14ac:dyDescent="0.25">
      <c r="A7" s="13" t="s">
        <v>46</v>
      </c>
      <c r="B7" s="3">
        <v>682308.29</v>
      </c>
      <c r="C7" s="15" t="s">
        <v>24</v>
      </c>
      <c r="D7" s="6"/>
    </row>
    <row r="8" spans="1:4" x14ac:dyDescent="0.25">
      <c r="A8" s="13" t="s">
        <v>47</v>
      </c>
      <c r="B8" s="3">
        <f>B7-B6</f>
        <v>116710.71000000008</v>
      </c>
      <c r="C8" s="15" t="s">
        <v>24</v>
      </c>
      <c r="D8" s="6"/>
    </row>
    <row r="9" spans="1:4" x14ac:dyDescent="0.25">
      <c r="A9" s="13" t="s">
        <v>6</v>
      </c>
      <c r="B9" s="3">
        <f>B10</f>
        <v>3385.92</v>
      </c>
      <c r="C9" s="15" t="s">
        <v>24</v>
      </c>
      <c r="D9" s="6"/>
    </row>
    <row r="10" spans="1:4" x14ac:dyDescent="0.25">
      <c r="A10" s="13" t="s">
        <v>7</v>
      </c>
      <c r="B10" s="16">
        <f>150*12+132.16*12</f>
        <v>3385.92</v>
      </c>
      <c r="C10" s="15" t="s">
        <v>24</v>
      </c>
      <c r="D10" s="6"/>
    </row>
    <row r="11" spans="1:4" x14ac:dyDescent="0.25">
      <c r="A11" s="20" t="s">
        <v>48</v>
      </c>
      <c r="B11" s="7">
        <f>B6+B9-B10</f>
        <v>565597.57999999996</v>
      </c>
      <c r="C11" s="15" t="s">
        <v>24</v>
      </c>
      <c r="D11" s="1"/>
    </row>
    <row r="12" spans="1:4" x14ac:dyDescent="0.25">
      <c r="A12" s="32" t="s">
        <v>8</v>
      </c>
      <c r="B12" s="32"/>
      <c r="C12" s="32"/>
      <c r="D12" s="32"/>
    </row>
    <row r="13" spans="1:4" ht="29.25" thickBot="1" x14ac:dyDescent="0.3">
      <c r="A13" s="20" t="s">
        <v>9</v>
      </c>
      <c r="B13" s="7">
        <f>SUM(B14:B15)</f>
        <v>101574.36</v>
      </c>
      <c r="C13" s="2"/>
      <c r="D13" s="1"/>
    </row>
    <row r="14" spans="1:4" s="22" customFormat="1" ht="15.75" thickBot="1" x14ac:dyDescent="0.3">
      <c r="A14" s="23" t="s">
        <v>52</v>
      </c>
      <c r="B14" s="24">
        <v>49291.68</v>
      </c>
      <c r="C14" s="23" t="s">
        <v>28</v>
      </c>
      <c r="D14" s="24">
        <v>11964</v>
      </c>
    </row>
    <row r="15" spans="1:4" s="22" customFormat="1" ht="15.75" thickBot="1" x14ac:dyDescent="0.3">
      <c r="A15" s="23" t="s">
        <v>53</v>
      </c>
      <c r="B15" s="24">
        <v>52282.68</v>
      </c>
      <c r="C15" s="23" t="s">
        <v>28</v>
      </c>
      <c r="D15" s="24">
        <v>11964</v>
      </c>
    </row>
    <row r="16" spans="1:4" ht="29.25" thickBot="1" x14ac:dyDescent="0.3">
      <c r="A16" s="20" t="s">
        <v>10</v>
      </c>
      <c r="B16" s="7">
        <f>SUM(B17:B18)</f>
        <v>46958.7</v>
      </c>
      <c r="C16" s="2"/>
      <c r="D16" s="1"/>
    </row>
    <row r="17" spans="1:4" s="22" customFormat="1" ht="15.75" thickBot="1" x14ac:dyDescent="0.3">
      <c r="A17" s="23" t="s">
        <v>54</v>
      </c>
      <c r="B17" s="24">
        <v>22731.599999999999</v>
      </c>
      <c r="C17" s="23" t="s">
        <v>28</v>
      </c>
      <c r="D17" s="24">
        <v>11964</v>
      </c>
    </row>
    <row r="18" spans="1:4" s="22" customFormat="1" ht="15.75" thickBot="1" x14ac:dyDescent="0.3">
      <c r="A18" s="23" t="s">
        <v>55</v>
      </c>
      <c r="B18" s="24">
        <v>24227.1</v>
      </c>
      <c r="C18" s="23" t="s">
        <v>28</v>
      </c>
      <c r="D18" s="24">
        <v>11964</v>
      </c>
    </row>
    <row r="19" spans="1:4" ht="28.5" x14ac:dyDescent="0.25">
      <c r="A19" s="20" t="s">
        <v>11</v>
      </c>
      <c r="B19" s="7">
        <v>0</v>
      </c>
      <c r="C19" s="4"/>
      <c r="D19" s="1"/>
    </row>
    <row r="20" spans="1:4" ht="43.5" thickBot="1" x14ac:dyDescent="0.3">
      <c r="A20" s="20" t="s">
        <v>12</v>
      </c>
      <c r="B20" s="7">
        <f>SUM(B21:B26)</f>
        <v>13997.88</v>
      </c>
      <c r="C20" s="2"/>
      <c r="D20" s="1"/>
    </row>
    <row r="21" spans="1:4" s="22" customFormat="1" ht="15.75" thickBot="1" x14ac:dyDescent="0.3">
      <c r="A21" s="23" t="s">
        <v>56</v>
      </c>
      <c r="B21" s="24">
        <v>1196.4000000000001</v>
      </c>
      <c r="C21" s="23" t="s">
        <v>28</v>
      </c>
      <c r="D21" s="24">
        <v>11964</v>
      </c>
    </row>
    <row r="22" spans="1:4" s="22" customFormat="1" ht="15.75" thickBot="1" x14ac:dyDescent="0.3">
      <c r="A22" s="23" t="s">
        <v>57</v>
      </c>
      <c r="B22" s="24">
        <v>1196.4000000000001</v>
      </c>
      <c r="C22" s="23" t="s">
        <v>28</v>
      </c>
      <c r="D22" s="24">
        <v>11964</v>
      </c>
    </row>
    <row r="23" spans="1:4" s="22" customFormat="1" ht="15.75" thickBot="1" x14ac:dyDescent="0.3">
      <c r="A23" s="23" t="s">
        <v>58</v>
      </c>
      <c r="B23" s="24">
        <v>1076.76</v>
      </c>
      <c r="C23" s="23" t="s">
        <v>28</v>
      </c>
      <c r="D23" s="24">
        <v>11964</v>
      </c>
    </row>
    <row r="24" spans="1:4" s="22" customFormat="1" ht="15.75" thickBot="1" x14ac:dyDescent="0.3">
      <c r="A24" s="23" t="s">
        <v>59</v>
      </c>
      <c r="B24" s="24">
        <v>1076.76</v>
      </c>
      <c r="C24" s="23" t="s">
        <v>28</v>
      </c>
      <c r="D24" s="24">
        <v>11964</v>
      </c>
    </row>
    <row r="25" spans="1:4" s="22" customFormat="1" ht="15.75" thickBot="1" x14ac:dyDescent="0.3">
      <c r="A25" s="23" t="s">
        <v>60</v>
      </c>
      <c r="B25" s="24">
        <v>4546.32</v>
      </c>
      <c r="C25" s="23" t="s">
        <v>28</v>
      </c>
      <c r="D25" s="24">
        <v>11964</v>
      </c>
    </row>
    <row r="26" spans="1:4" s="22" customFormat="1" ht="15.75" thickBot="1" x14ac:dyDescent="0.3">
      <c r="A26" s="23" t="s">
        <v>61</v>
      </c>
      <c r="B26" s="24">
        <v>4905.24</v>
      </c>
      <c r="C26" s="23" t="s">
        <v>28</v>
      </c>
      <c r="D26" s="24">
        <v>11964</v>
      </c>
    </row>
    <row r="27" spans="1:4" ht="43.5" outlineLevel="1" thickBot="1" x14ac:dyDescent="0.3">
      <c r="A27" s="20" t="s">
        <v>13</v>
      </c>
      <c r="B27" s="7">
        <f>SUM(B28:B42)</f>
        <v>26233.18</v>
      </c>
      <c r="C27" s="14"/>
      <c r="D27" s="14"/>
    </row>
    <row r="28" spans="1:4" s="22" customFormat="1" ht="15.75" thickBot="1" x14ac:dyDescent="0.3">
      <c r="A28" s="23" t="s">
        <v>62</v>
      </c>
      <c r="B28" s="24">
        <v>3522.09</v>
      </c>
      <c r="C28" s="23" t="s">
        <v>35</v>
      </c>
      <c r="D28" s="24">
        <v>1</v>
      </c>
    </row>
    <row r="29" spans="1:4" s="22" customFormat="1" ht="15.75" thickBot="1" x14ac:dyDescent="0.3">
      <c r="A29" s="23" t="s">
        <v>63</v>
      </c>
      <c r="B29" s="24">
        <v>345.53</v>
      </c>
      <c r="C29" s="23" t="s">
        <v>35</v>
      </c>
      <c r="D29" s="24">
        <v>1</v>
      </c>
    </row>
    <row r="30" spans="1:4" s="22" customFormat="1" ht="15.75" thickBot="1" x14ac:dyDescent="0.3">
      <c r="A30" s="23" t="s">
        <v>34</v>
      </c>
      <c r="B30" s="24">
        <v>1869.4</v>
      </c>
      <c r="C30" s="23" t="s">
        <v>35</v>
      </c>
      <c r="D30" s="24">
        <v>15</v>
      </c>
    </row>
    <row r="31" spans="1:4" s="22" customFormat="1" ht="15.75" thickBot="1" x14ac:dyDescent="0.3">
      <c r="A31" s="23" t="s">
        <v>64</v>
      </c>
      <c r="B31" s="24">
        <v>1959.6</v>
      </c>
      <c r="C31" s="23" t="s">
        <v>35</v>
      </c>
      <c r="D31" s="24">
        <v>4</v>
      </c>
    </row>
    <row r="32" spans="1:4" s="22" customFormat="1" ht="15.75" thickBot="1" x14ac:dyDescent="0.3">
      <c r="A32" s="23" t="s">
        <v>65</v>
      </c>
      <c r="B32" s="24">
        <v>1328.07</v>
      </c>
      <c r="C32" s="23" t="s">
        <v>28</v>
      </c>
      <c r="D32" s="24">
        <v>1</v>
      </c>
    </row>
    <row r="33" spans="1:4" s="22" customFormat="1" ht="15.75" thickBot="1" x14ac:dyDescent="0.3">
      <c r="A33" s="23" t="s">
        <v>66</v>
      </c>
      <c r="B33" s="24">
        <v>428.34</v>
      </c>
      <c r="C33" s="23" t="s">
        <v>35</v>
      </c>
      <c r="D33" s="24">
        <v>2</v>
      </c>
    </row>
    <row r="34" spans="1:4" s="22" customFormat="1" ht="15.75" thickBot="1" x14ac:dyDescent="0.3">
      <c r="A34" s="23" t="s">
        <v>67</v>
      </c>
      <c r="B34" s="24">
        <v>882.63</v>
      </c>
      <c r="C34" s="23" t="s">
        <v>30</v>
      </c>
      <c r="D34" s="24">
        <v>3</v>
      </c>
    </row>
    <row r="35" spans="1:4" s="22" customFormat="1" ht="15.75" thickBot="1" x14ac:dyDescent="0.3">
      <c r="A35" s="23" t="s">
        <v>68</v>
      </c>
      <c r="B35" s="24">
        <v>280.05</v>
      </c>
      <c r="C35" s="23" t="s">
        <v>69</v>
      </c>
      <c r="D35" s="24">
        <v>0.01</v>
      </c>
    </row>
    <row r="36" spans="1:4" s="22" customFormat="1" ht="15.75" thickBot="1" x14ac:dyDescent="0.3">
      <c r="A36" s="23" t="s">
        <v>70</v>
      </c>
      <c r="B36" s="24">
        <v>1149.75</v>
      </c>
      <c r="C36" s="23" t="s">
        <v>35</v>
      </c>
      <c r="D36" s="24">
        <v>3</v>
      </c>
    </row>
    <row r="37" spans="1:4" s="22" customFormat="1" ht="15.75" thickBot="1" x14ac:dyDescent="0.3">
      <c r="A37" s="23" t="s">
        <v>71</v>
      </c>
      <c r="B37" s="24">
        <v>1163.92</v>
      </c>
      <c r="C37" s="23" t="s">
        <v>30</v>
      </c>
      <c r="D37" s="24">
        <v>8</v>
      </c>
    </row>
    <row r="38" spans="1:4" s="22" customFormat="1" ht="15.75" thickBot="1" x14ac:dyDescent="0.3">
      <c r="A38" s="23" t="s">
        <v>72</v>
      </c>
      <c r="B38" s="24">
        <v>5020.74</v>
      </c>
      <c r="C38" s="23" t="s">
        <v>73</v>
      </c>
      <c r="D38" s="24">
        <v>1</v>
      </c>
    </row>
    <row r="39" spans="1:4" s="22" customFormat="1" ht="15.75" thickBot="1" x14ac:dyDescent="0.3">
      <c r="A39" s="23" t="s">
        <v>74</v>
      </c>
      <c r="B39" s="24">
        <v>4858.92</v>
      </c>
      <c r="C39" s="23" t="s">
        <v>35</v>
      </c>
      <c r="D39" s="24">
        <v>33</v>
      </c>
    </row>
    <row r="40" spans="1:4" s="22" customFormat="1" ht="15.75" thickBot="1" x14ac:dyDescent="0.3">
      <c r="A40" s="23" t="s">
        <v>75</v>
      </c>
      <c r="B40" s="24">
        <v>765.81</v>
      </c>
      <c r="C40" s="23" t="s">
        <v>76</v>
      </c>
      <c r="D40" s="24">
        <v>3</v>
      </c>
    </row>
    <row r="41" spans="1:4" s="22" customFormat="1" ht="15.75" thickBot="1" x14ac:dyDescent="0.3">
      <c r="A41" s="23" t="s">
        <v>41</v>
      </c>
      <c r="B41" s="24">
        <v>1679.01</v>
      </c>
      <c r="C41" s="23" t="s">
        <v>35</v>
      </c>
      <c r="D41" s="24">
        <v>3</v>
      </c>
    </row>
    <row r="42" spans="1:4" s="22" customFormat="1" ht="15.75" thickBot="1" x14ac:dyDescent="0.3">
      <c r="A42" s="23" t="s">
        <v>77</v>
      </c>
      <c r="B42" s="24">
        <v>979.32</v>
      </c>
      <c r="C42" s="23" t="s">
        <v>35</v>
      </c>
      <c r="D42" s="24">
        <v>2</v>
      </c>
    </row>
    <row r="43" spans="1:4" s="17" customFormat="1" ht="52.5" customHeight="1" outlineLevel="2" thickBot="1" x14ac:dyDescent="0.3">
      <c r="A43" s="20" t="s">
        <v>14</v>
      </c>
      <c r="B43" s="27">
        <f>SUM(B44:B71)</f>
        <v>117677.26000000002</v>
      </c>
      <c r="C43" s="18"/>
      <c r="D43" s="18"/>
    </row>
    <row r="44" spans="1:4" s="22" customFormat="1" ht="15.75" thickBot="1" x14ac:dyDescent="0.3">
      <c r="A44" s="23" t="s">
        <v>32</v>
      </c>
      <c r="B44" s="24">
        <v>3402.9</v>
      </c>
      <c r="C44" s="23" t="s">
        <v>33</v>
      </c>
      <c r="D44" s="24">
        <v>6</v>
      </c>
    </row>
    <row r="45" spans="1:4" s="22" customFormat="1" ht="15.75" thickBot="1" x14ac:dyDescent="0.3">
      <c r="A45" s="23" t="s">
        <v>78</v>
      </c>
      <c r="B45" s="24">
        <v>2307.48</v>
      </c>
      <c r="C45" s="23" t="s">
        <v>29</v>
      </c>
      <c r="D45" s="24">
        <v>4</v>
      </c>
    </row>
    <row r="46" spans="1:4" s="22" customFormat="1" ht="15.75" thickBot="1" x14ac:dyDescent="0.3">
      <c r="A46" s="23" t="s">
        <v>79</v>
      </c>
      <c r="B46" s="24">
        <v>7307.2</v>
      </c>
      <c r="C46" s="23" t="s">
        <v>35</v>
      </c>
      <c r="D46" s="24">
        <v>2</v>
      </c>
    </row>
    <row r="47" spans="1:4" s="22" customFormat="1" ht="15.75" thickBot="1" x14ac:dyDescent="0.3">
      <c r="A47" s="23" t="s">
        <v>80</v>
      </c>
      <c r="B47" s="24">
        <v>1117</v>
      </c>
      <c r="C47" s="23" t="s">
        <v>35</v>
      </c>
      <c r="D47" s="24">
        <v>1</v>
      </c>
    </row>
    <row r="48" spans="1:4" s="22" customFormat="1" ht="15.75" thickBot="1" x14ac:dyDescent="0.3">
      <c r="A48" s="23" t="s">
        <v>81</v>
      </c>
      <c r="B48" s="24">
        <v>1543.87</v>
      </c>
      <c r="C48" s="23" t="s">
        <v>82</v>
      </c>
      <c r="D48" s="24">
        <v>1</v>
      </c>
    </row>
    <row r="49" spans="1:4" s="22" customFormat="1" ht="15.75" thickBot="1" x14ac:dyDescent="0.3">
      <c r="A49" s="23" t="s">
        <v>83</v>
      </c>
      <c r="B49" s="24">
        <v>5060.88</v>
      </c>
      <c r="C49" s="23" t="s">
        <v>36</v>
      </c>
      <c r="D49" s="24">
        <v>6</v>
      </c>
    </row>
    <row r="50" spans="1:4" s="22" customFormat="1" ht="15.75" thickBot="1" x14ac:dyDescent="0.3">
      <c r="A50" s="23" t="s">
        <v>38</v>
      </c>
      <c r="B50" s="24">
        <v>3750.56</v>
      </c>
      <c r="C50" s="23" t="s">
        <v>35</v>
      </c>
      <c r="D50" s="24">
        <v>8</v>
      </c>
    </row>
    <row r="51" spans="1:4" s="22" customFormat="1" ht="15.75" thickBot="1" x14ac:dyDescent="0.3">
      <c r="A51" s="23" t="s">
        <v>39</v>
      </c>
      <c r="B51" s="24">
        <v>1117.43</v>
      </c>
      <c r="C51" s="23" t="s">
        <v>35</v>
      </c>
      <c r="D51" s="24">
        <v>1</v>
      </c>
    </row>
    <row r="52" spans="1:4" s="22" customFormat="1" ht="15.75" thickBot="1" x14ac:dyDescent="0.3">
      <c r="A52" s="23" t="s">
        <v>84</v>
      </c>
      <c r="B52" s="24">
        <v>696.8</v>
      </c>
      <c r="C52" s="23" t="s">
        <v>30</v>
      </c>
      <c r="D52" s="24">
        <v>5</v>
      </c>
    </row>
    <row r="53" spans="1:4" s="22" customFormat="1" ht="15.75" thickBot="1" x14ac:dyDescent="0.3">
      <c r="A53" s="23" t="s">
        <v>84</v>
      </c>
      <c r="B53" s="24">
        <v>13217</v>
      </c>
      <c r="C53" s="23" t="s">
        <v>30</v>
      </c>
      <c r="D53" s="24">
        <v>20</v>
      </c>
    </row>
    <row r="54" spans="1:4" s="22" customFormat="1" ht="15.75" thickBot="1" x14ac:dyDescent="0.3">
      <c r="A54" s="23" t="s">
        <v>85</v>
      </c>
      <c r="B54" s="24">
        <v>12.07</v>
      </c>
      <c r="C54" s="23" t="s">
        <v>30</v>
      </c>
      <c r="D54" s="24">
        <v>0.1</v>
      </c>
    </row>
    <row r="55" spans="1:4" s="22" customFormat="1" ht="15.75" thickBot="1" x14ac:dyDescent="0.3">
      <c r="A55" s="23" t="s">
        <v>86</v>
      </c>
      <c r="B55" s="24">
        <v>1315.81</v>
      </c>
      <c r="C55" s="23" t="s">
        <v>87</v>
      </c>
      <c r="D55" s="24">
        <v>1</v>
      </c>
    </row>
    <row r="56" spans="1:4" s="22" customFormat="1" ht="15.75" thickBot="1" x14ac:dyDescent="0.3">
      <c r="A56" s="23" t="s">
        <v>88</v>
      </c>
      <c r="B56" s="24">
        <v>3975.9</v>
      </c>
      <c r="C56" s="23" t="s">
        <v>30</v>
      </c>
      <c r="D56" s="24">
        <v>30</v>
      </c>
    </row>
    <row r="57" spans="1:4" s="22" customFormat="1" ht="15.75" thickBot="1" x14ac:dyDescent="0.3">
      <c r="A57" s="23" t="s">
        <v>89</v>
      </c>
      <c r="B57" s="24">
        <v>2579.84</v>
      </c>
      <c r="C57" s="23" t="s">
        <v>30</v>
      </c>
      <c r="D57" s="24">
        <v>8</v>
      </c>
    </row>
    <row r="58" spans="1:4" s="22" customFormat="1" ht="15.75" thickBot="1" x14ac:dyDescent="0.3">
      <c r="A58" s="23" t="s">
        <v>90</v>
      </c>
      <c r="B58" s="24">
        <v>1719.06</v>
      </c>
      <c r="C58" s="23" t="s">
        <v>91</v>
      </c>
      <c r="D58" s="24">
        <v>1</v>
      </c>
    </row>
    <row r="59" spans="1:4" s="22" customFormat="1" ht="15.75" thickBot="1" x14ac:dyDescent="0.3">
      <c r="A59" s="23" t="s">
        <v>92</v>
      </c>
      <c r="B59" s="24">
        <v>1694.32</v>
      </c>
      <c r="C59" s="23" t="s">
        <v>35</v>
      </c>
      <c r="D59" s="24">
        <v>2</v>
      </c>
    </row>
    <row r="60" spans="1:4" s="22" customFormat="1" ht="15.75" thickBot="1" x14ac:dyDescent="0.3">
      <c r="A60" s="23" t="s">
        <v>93</v>
      </c>
      <c r="B60" s="24">
        <v>435.01</v>
      </c>
      <c r="C60" s="23" t="s">
        <v>35</v>
      </c>
      <c r="D60" s="24">
        <v>1</v>
      </c>
    </row>
    <row r="61" spans="1:4" s="22" customFormat="1" ht="15.75" thickBot="1" x14ac:dyDescent="0.3">
      <c r="A61" s="23" t="s">
        <v>94</v>
      </c>
      <c r="B61" s="24">
        <v>4928.88</v>
      </c>
      <c r="C61" s="23" t="s">
        <v>35</v>
      </c>
      <c r="D61" s="24">
        <v>24</v>
      </c>
    </row>
    <row r="62" spans="1:4" s="22" customFormat="1" ht="15.75" thickBot="1" x14ac:dyDescent="0.3">
      <c r="A62" s="23" t="s">
        <v>95</v>
      </c>
      <c r="B62" s="24">
        <v>13195.5</v>
      </c>
      <c r="C62" s="23" t="s">
        <v>29</v>
      </c>
      <c r="D62" s="24">
        <v>19</v>
      </c>
    </row>
    <row r="63" spans="1:4" s="22" customFormat="1" ht="15.75" thickBot="1" x14ac:dyDescent="0.3">
      <c r="A63" s="23" t="s">
        <v>40</v>
      </c>
      <c r="B63" s="24">
        <v>2005.85</v>
      </c>
      <c r="C63" s="23" t="s">
        <v>35</v>
      </c>
      <c r="D63" s="24">
        <v>1</v>
      </c>
    </row>
    <row r="64" spans="1:4" s="22" customFormat="1" ht="15.75" thickBot="1" x14ac:dyDescent="0.3">
      <c r="A64" s="23" t="s">
        <v>96</v>
      </c>
      <c r="B64" s="24">
        <v>383.32</v>
      </c>
      <c r="C64" s="23" t="s">
        <v>35</v>
      </c>
      <c r="D64" s="24">
        <v>1</v>
      </c>
    </row>
    <row r="65" spans="1:4" s="22" customFormat="1" ht="15.75" thickBot="1" x14ac:dyDescent="0.3">
      <c r="A65" s="23" t="s">
        <v>97</v>
      </c>
      <c r="B65" s="24">
        <v>22553.279999999999</v>
      </c>
      <c r="C65" s="23" t="s">
        <v>98</v>
      </c>
      <c r="D65" s="24">
        <v>16</v>
      </c>
    </row>
    <row r="66" spans="1:4" s="22" customFormat="1" ht="15.75" thickBot="1" x14ac:dyDescent="0.3">
      <c r="A66" s="23" t="s">
        <v>99</v>
      </c>
      <c r="B66" s="24">
        <v>8916.92</v>
      </c>
      <c r="C66" s="23" t="s">
        <v>100</v>
      </c>
      <c r="D66" s="24">
        <v>1</v>
      </c>
    </row>
    <row r="67" spans="1:4" s="22" customFormat="1" ht="15.75" thickBot="1" x14ac:dyDescent="0.3">
      <c r="A67" s="23" t="s">
        <v>101</v>
      </c>
      <c r="B67" s="24">
        <v>295.87</v>
      </c>
      <c r="C67" s="23" t="s">
        <v>36</v>
      </c>
      <c r="D67" s="24">
        <v>1</v>
      </c>
    </row>
    <row r="68" spans="1:4" s="22" customFormat="1" ht="15.75" thickBot="1" x14ac:dyDescent="0.3">
      <c r="A68" s="23" t="s">
        <v>102</v>
      </c>
      <c r="B68" s="24">
        <v>2650.6</v>
      </c>
      <c r="C68" s="23" t="s">
        <v>30</v>
      </c>
      <c r="D68" s="24">
        <v>20</v>
      </c>
    </row>
    <row r="69" spans="1:4" s="22" customFormat="1" ht="15.75" thickBot="1" x14ac:dyDescent="0.3">
      <c r="A69" s="23" t="s">
        <v>103</v>
      </c>
      <c r="B69" s="24">
        <v>6449.6</v>
      </c>
      <c r="C69" s="23" t="s">
        <v>30</v>
      </c>
      <c r="D69" s="24">
        <v>20</v>
      </c>
    </row>
    <row r="70" spans="1:4" s="22" customFormat="1" ht="15.75" thickBot="1" x14ac:dyDescent="0.3">
      <c r="A70" s="23" t="s">
        <v>104</v>
      </c>
      <c r="B70" s="24">
        <v>4664.8900000000003</v>
      </c>
      <c r="C70" s="23" t="s">
        <v>105</v>
      </c>
      <c r="D70" s="24">
        <v>1</v>
      </c>
    </row>
    <row r="71" spans="1:4" s="22" customFormat="1" ht="15.75" thickBot="1" x14ac:dyDescent="0.3">
      <c r="A71" s="23" t="s">
        <v>106</v>
      </c>
      <c r="B71" s="24">
        <v>379.42</v>
      </c>
      <c r="C71" s="23" t="s">
        <v>35</v>
      </c>
      <c r="D71" s="24">
        <v>1</v>
      </c>
    </row>
    <row r="72" spans="1:4" s="17" customFormat="1" ht="28.5" outlineLevel="2" x14ac:dyDescent="0.25">
      <c r="A72" s="20" t="s">
        <v>15</v>
      </c>
      <c r="B72" s="19">
        <v>0</v>
      </c>
      <c r="C72" s="18"/>
      <c r="D72" s="18"/>
    </row>
    <row r="73" spans="1:4" ht="28.5" x14ac:dyDescent="0.25">
      <c r="A73" s="20" t="s">
        <v>16</v>
      </c>
      <c r="B73" s="7">
        <v>0</v>
      </c>
      <c r="C73" s="2"/>
      <c r="D73" s="1"/>
    </row>
    <row r="74" spans="1:4" ht="28.5" x14ac:dyDescent="0.25">
      <c r="A74" s="20" t="s">
        <v>17</v>
      </c>
      <c r="B74" s="7">
        <v>0</v>
      </c>
      <c r="C74" s="2"/>
      <c r="D74" s="1"/>
    </row>
    <row r="75" spans="1:4" ht="29.25" thickBot="1" x14ac:dyDescent="0.3">
      <c r="A75" s="20" t="s">
        <v>18</v>
      </c>
      <c r="B75" s="7">
        <f>B76+B77</f>
        <v>3461.07</v>
      </c>
      <c r="C75" s="2"/>
      <c r="D75" s="1"/>
    </row>
    <row r="76" spans="1:4" s="22" customFormat="1" ht="15.75" thickBot="1" x14ac:dyDescent="0.3">
      <c r="A76" s="23" t="s">
        <v>109</v>
      </c>
      <c r="B76" s="24">
        <v>2084.2800000000002</v>
      </c>
      <c r="C76" s="23" t="s">
        <v>30</v>
      </c>
      <c r="D76" s="24">
        <v>4</v>
      </c>
    </row>
    <row r="77" spans="1:4" s="22" customFormat="1" ht="15.75" thickBot="1" x14ac:dyDescent="0.3">
      <c r="A77" s="23" t="s">
        <v>110</v>
      </c>
      <c r="B77" s="24">
        <v>1376.79</v>
      </c>
      <c r="C77" s="23" t="s">
        <v>35</v>
      </c>
      <c r="D77" s="24">
        <v>3</v>
      </c>
    </row>
    <row r="78" spans="1:4" ht="28.5" x14ac:dyDescent="0.25">
      <c r="A78" s="20" t="s">
        <v>19</v>
      </c>
      <c r="B78" s="7">
        <v>0</v>
      </c>
      <c r="C78" s="2"/>
      <c r="D78" s="1"/>
    </row>
    <row r="79" spans="1:4" ht="29.25" thickBot="1" x14ac:dyDescent="0.3">
      <c r="A79" s="20" t="s">
        <v>20</v>
      </c>
      <c r="B79" s="7">
        <f>SUM(B80:B81)</f>
        <v>23545.15</v>
      </c>
      <c r="C79" s="2"/>
      <c r="D79" s="1"/>
    </row>
    <row r="80" spans="1:4" s="22" customFormat="1" ht="15.75" thickBot="1" x14ac:dyDescent="0.3">
      <c r="A80" s="23" t="s">
        <v>107</v>
      </c>
      <c r="B80" s="24">
        <v>11485.44</v>
      </c>
      <c r="C80" s="23" t="s">
        <v>28</v>
      </c>
      <c r="D80" s="24">
        <v>11964</v>
      </c>
    </row>
    <row r="81" spans="1:5" s="22" customFormat="1" ht="15.75" thickBot="1" x14ac:dyDescent="0.3">
      <c r="A81" s="23" t="s">
        <v>108</v>
      </c>
      <c r="B81" s="24">
        <v>12059.71</v>
      </c>
      <c r="C81" s="23" t="s">
        <v>28</v>
      </c>
      <c r="D81" s="24">
        <v>11964</v>
      </c>
    </row>
    <row r="82" spans="1:5" ht="42.75" x14ac:dyDescent="0.25">
      <c r="A82" s="20" t="s">
        <v>21</v>
      </c>
      <c r="B82" s="7">
        <v>0</v>
      </c>
      <c r="C82" s="2"/>
      <c r="D82" s="1"/>
    </row>
    <row r="83" spans="1:5" ht="57.75" thickBot="1" x14ac:dyDescent="0.3">
      <c r="A83" s="20" t="s">
        <v>22</v>
      </c>
      <c r="B83" s="7">
        <f>SUM(B84:B90)</f>
        <v>76622.67</v>
      </c>
      <c r="C83" s="2"/>
      <c r="D83" s="1"/>
    </row>
    <row r="84" spans="1:5" s="22" customFormat="1" ht="15.75" thickBot="1" x14ac:dyDescent="0.3">
      <c r="A84" s="23" t="s">
        <v>111</v>
      </c>
      <c r="B84" s="24">
        <v>1291.2</v>
      </c>
      <c r="C84" s="23" t="s">
        <v>37</v>
      </c>
      <c r="D84" s="24">
        <v>120</v>
      </c>
    </row>
    <row r="85" spans="1:5" s="22" customFormat="1" ht="15.75" thickBot="1" x14ac:dyDescent="0.3">
      <c r="A85" s="23" t="s">
        <v>112</v>
      </c>
      <c r="B85" s="24">
        <v>3298.8</v>
      </c>
      <c r="C85" s="23" t="s">
        <v>35</v>
      </c>
      <c r="D85" s="24">
        <v>0.25</v>
      </c>
    </row>
    <row r="86" spans="1:5" s="22" customFormat="1" ht="15.75" thickBot="1" x14ac:dyDescent="0.3">
      <c r="A86" s="23" t="s">
        <v>113</v>
      </c>
      <c r="B86" s="24">
        <v>203.39</v>
      </c>
      <c r="C86" s="23" t="s">
        <v>28</v>
      </c>
      <c r="D86" s="24">
        <v>11964</v>
      </c>
    </row>
    <row r="87" spans="1:5" s="22" customFormat="1" ht="15.75" thickBot="1" x14ac:dyDescent="0.3">
      <c r="A87" s="23" t="s">
        <v>114</v>
      </c>
      <c r="B87" s="24">
        <v>203.39</v>
      </c>
      <c r="C87" s="23" t="s">
        <v>28</v>
      </c>
      <c r="D87" s="24">
        <v>11964</v>
      </c>
    </row>
    <row r="88" spans="1:5" s="22" customFormat="1" ht="15.75" thickBot="1" x14ac:dyDescent="0.3">
      <c r="A88" s="23" t="s">
        <v>115</v>
      </c>
      <c r="B88" s="24">
        <v>32901</v>
      </c>
      <c r="C88" s="23" t="s">
        <v>28</v>
      </c>
      <c r="D88" s="24">
        <v>11964</v>
      </c>
    </row>
    <row r="89" spans="1:5" s="22" customFormat="1" ht="15.75" thickBot="1" x14ac:dyDescent="0.3">
      <c r="A89" s="23" t="s">
        <v>116</v>
      </c>
      <c r="B89" s="24">
        <v>36083.4</v>
      </c>
      <c r="C89" s="23" t="s">
        <v>28</v>
      </c>
      <c r="D89" s="24">
        <v>11964</v>
      </c>
    </row>
    <row r="90" spans="1:5" s="22" customFormat="1" ht="15.75" thickBot="1" x14ac:dyDescent="0.3">
      <c r="A90" s="23" t="s">
        <v>117</v>
      </c>
      <c r="B90" s="24">
        <v>2641.49</v>
      </c>
      <c r="C90" s="23" t="s">
        <v>35</v>
      </c>
      <c r="D90" s="24">
        <v>1</v>
      </c>
    </row>
    <row r="91" spans="1:5" x14ac:dyDescent="0.25">
      <c r="A91" s="20" t="s">
        <v>23</v>
      </c>
      <c r="B91" s="7">
        <f>B92+B93</f>
        <v>24219.9</v>
      </c>
      <c r="C91" s="2"/>
      <c r="D91" s="1"/>
    </row>
    <row r="92" spans="1:5" ht="45" x14ac:dyDescent="0.25">
      <c r="A92" s="4" t="s">
        <v>4</v>
      </c>
      <c r="B92" s="8">
        <f>D92*12*5</f>
        <v>1920</v>
      </c>
      <c r="C92" s="4" t="s">
        <v>3</v>
      </c>
      <c r="D92" s="4">
        <v>32</v>
      </c>
    </row>
    <row r="93" spans="1:5" x14ac:dyDescent="0.25">
      <c r="A93" s="4" t="s">
        <v>31</v>
      </c>
      <c r="B93" s="8">
        <v>22299.9</v>
      </c>
      <c r="C93" s="25" t="s">
        <v>24</v>
      </c>
      <c r="D93" s="4"/>
    </row>
    <row r="94" spans="1:5" x14ac:dyDescent="0.25">
      <c r="A94" s="20" t="s">
        <v>49</v>
      </c>
      <c r="B94" s="29">
        <f>B13+B16+B19+B20+B27+B43+B75+B78+B79+B82+B1008+B83+B73+B72</f>
        <v>410070.27</v>
      </c>
      <c r="C94" s="21" t="s">
        <v>24</v>
      </c>
      <c r="D94" s="1"/>
      <c r="E94" s="26"/>
    </row>
    <row r="95" spans="1:5" x14ac:dyDescent="0.25">
      <c r="A95" s="20" t="s">
        <v>50</v>
      </c>
      <c r="B95" s="30">
        <f>B94*1.2+B91</f>
        <v>516304.22400000005</v>
      </c>
      <c r="C95" s="21" t="s">
        <v>24</v>
      </c>
      <c r="D95" s="1"/>
    </row>
    <row r="96" spans="1:5" x14ac:dyDescent="0.25">
      <c r="A96" s="20" t="s">
        <v>51</v>
      </c>
      <c r="B96" s="30">
        <f>B6+B9-B95+B4</f>
        <v>-553732.32400000002</v>
      </c>
      <c r="C96" s="21" t="s">
        <v>24</v>
      </c>
      <c r="D96" s="1"/>
    </row>
    <row r="97" spans="1:4" ht="28.5" hidden="1" x14ac:dyDescent="0.25">
      <c r="A97" s="20" t="s">
        <v>42</v>
      </c>
      <c r="B97" s="7">
        <f>B96+B8</f>
        <v>-437021.61399999994</v>
      </c>
      <c r="C97" s="21" t="s">
        <v>24</v>
      </c>
      <c r="D97" s="1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бекетова 25</vt:lpstr>
      <vt:lpstr>'бекетова 25'!Область_печати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2018-03-22T06:11:13Z</cp:lastPrinted>
  <dcterms:created xsi:type="dcterms:W3CDTF">2016-03-18T02:51:51Z</dcterms:created>
  <dcterms:modified xsi:type="dcterms:W3CDTF">2022-02-18T01:17:16Z</dcterms:modified>
</cp:coreProperties>
</file>