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Украинский бульвар, д. 8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2019'!$A$3:$E$60</definedName>
    <definedName name="_xlnm.Print_Area" localSheetId="0">'Украинский бульвар, д. 8'!$A$1:$D$88</definedName>
  </definedNames>
  <calcPr calcId="144525"/>
</workbook>
</file>

<file path=xl/calcChain.xml><?xml version="1.0" encoding="utf-8"?>
<calcChain xmlns="http://schemas.openxmlformats.org/spreadsheetml/2006/main">
  <c r="B11" i="1" l="1"/>
  <c r="B88" i="1" l="1"/>
  <c r="B87" i="1"/>
  <c r="B86" i="1"/>
  <c r="H85" i="1"/>
  <c r="B69" i="1"/>
  <c r="B29" i="1"/>
  <c r="B8" i="1"/>
  <c r="B72" i="1"/>
  <c r="B61" i="1"/>
  <c r="B43" i="1"/>
  <c r="B22" i="1"/>
  <c r="B19" i="1"/>
  <c r="B10" i="1" l="1"/>
  <c r="B9" i="1" s="1"/>
  <c r="B13" i="1"/>
  <c r="B63" i="1"/>
  <c r="B66" i="1"/>
  <c r="B16" i="1"/>
  <c r="B85" i="1" l="1"/>
  <c r="B84" i="1"/>
  <c r="B83" i="1" s="1"/>
</calcChain>
</file>

<file path=xl/sharedStrings.xml><?xml version="1.0" encoding="utf-8"?>
<sst xmlns="http://schemas.openxmlformats.org/spreadsheetml/2006/main" count="357" uniqueCount="136">
  <si>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</si>
  <si>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</si>
  <si>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</si>
  <si>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</si>
  <si>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</si>
  <si>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</si>
  <si>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</si>
  <si>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</si>
  <si>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</si>
  <si>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</si>
  <si>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</si>
  <si>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</si>
  <si>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</si>
  <si>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</si>
  <si>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</si>
  <si>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</si>
  <si>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</si>
  <si>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</si>
  <si>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</si>
  <si>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</si>
  <si>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</si>
  <si>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</si>
  <si>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</si>
  <si>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</si>
  <si>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</si>
  <si>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</si>
  <si>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</si>
  <si>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</si>
  <si>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</si>
  <si>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Дератизация</t>
  </si>
  <si>
    <t>Устранение свищей хомутами</t>
  </si>
  <si>
    <t>Адрес: Украинский бульвар, д. 8</t>
  </si>
  <si>
    <t>осмотр подвала</t>
  </si>
  <si>
    <t>раз</t>
  </si>
  <si>
    <t>Проливка горок водой</t>
  </si>
  <si>
    <t>Ремонт шиферной кровли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</si>
  <si>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</si>
  <si>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</si>
  <si>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</si>
  <si>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</si>
  <si>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</si>
  <si>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УКРАИНСКИЙ б-р д.8                                           </t>
  </si>
  <si>
    <t>Доходы по дому:</t>
  </si>
  <si>
    <t>Справка об уровне сбора платы за жилое помещение по состоянию на 12.03.2020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</si>
  <si>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</si>
  <si>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</si>
  <si>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</si>
  <si>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</si>
  <si>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</si>
  <si>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</si>
  <si>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</si>
  <si>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</si>
  <si>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</si>
  <si>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</si>
  <si>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</si>
  <si>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д.8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</si>
  <si>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</si>
  <si>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</si>
  <si>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</si>
  <si>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</si>
  <si>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</si>
  <si>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</si>
  <si>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</si>
  <si>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</si>
  <si>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</si>
  <si>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</si>
  <si>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</si>
  <si>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</si>
  <si>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</si>
  <si>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</si>
  <si>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</si>
  <si>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</si>
  <si>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</si>
  <si>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</si>
  <si>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</si>
  <si>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</si>
  <si>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</si>
  <si>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шт.</t>
  </si>
  <si>
    <t>Замена электропроводки</t>
  </si>
  <si>
    <t>Изготовление и установка штакетника</t>
  </si>
  <si>
    <t>прясло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</si>
  <si>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</si>
  <si>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</si>
  <si>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Косметический ремонт подъездов 1-3</t>
  </si>
  <si>
    <t>1подъезд</t>
  </si>
  <si>
    <t>Навеска замка (тросовый)</t>
  </si>
  <si>
    <t>Организация мест накоп.ртуть сод-х ламп 3,4 кв. 2019г. К=0,6;0,8;0,85;</t>
  </si>
  <si>
    <t>Очистка канализационной сети</t>
  </si>
  <si>
    <t>Протяжка контактов на электроприборах</t>
  </si>
  <si>
    <t>Прочистка вентиляции</t>
  </si>
  <si>
    <t>Ремонт дверных полотен</t>
  </si>
  <si>
    <t>Ремонт детской горки</t>
  </si>
  <si>
    <t>Ремонт детской площадки</t>
  </si>
  <si>
    <t>Ремонт межпанельных швов монтажной пеной с использованием автовышки</t>
  </si>
  <si>
    <t>Ремонт радиатора</t>
  </si>
  <si>
    <t>Ремонт штакетного забора</t>
  </si>
  <si>
    <t>Смена вентиля до 20 мм</t>
  </si>
  <si>
    <t>Смена вентиля, д.32</t>
  </si>
  <si>
    <t>Смена резьб (для всех диаметров с применением электросварочных работ)</t>
  </si>
  <si>
    <t>Смена стекл</t>
  </si>
  <si>
    <t>Смена ступеней на металлической горке (металлические на деревянные)</t>
  </si>
  <si>
    <t>Смена труб ГВС и ХВС д.32</t>
  </si>
  <si>
    <t>Смена труб ХВС и ГВС д.20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</si>
  <si>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</si>
  <si>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</si>
  <si>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</si>
  <si>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</si>
  <si>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</si>
  <si>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</si>
  <si>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</si>
  <si>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</si>
  <si>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</si>
  <si>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</si>
  <si>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почтовых ящиков (без ст-ти почтового ящика)</t>
  </si>
  <si>
    <t>Установка пружины</t>
  </si>
  <si>
    <t>Установка скамеек в деревянном исполнении</t>
  </si>
  <si>
    <t>Устройство бетонного выр-го слоя толщ. до 50 мм по поверхности балк.пл</t>
  </si>
  <si>
    <t>Устройство соединения эл. проводов с использованием эл.зажимов</t>
  </si>
  <si>
    <t>1 соед.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</si>
  <si>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</si>
  <si>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</si>
  <si>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</si>
  <si>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</si>
  <si>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стоимость почтовых ящиков 5 секц.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</si>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</sst>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165" fontId="14" fillId="0" borderId="2" xfId="0" applyNumberFormat="1" applyFont="1" applyFill="1" applyBorder="1"/>
    <xf numFmtId="165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8"/>
  <sheetViews>
    <sheetView tabSelected="1" workbookViewId="0">
      <pane ySplit="3" topLeftCell="A4" activePane="bottomLeft" state="frozen"/>
      <selection pane="bottomLeft" activeCell="H15" sqref="H15"/>
    </sheetView>
  </sheetViews>
  <sheetFormatPr defaultRowHeight="15" x14ac:dyDescent="0.25"/>
  <cols>
    <col min="1" max="1" width="75.140625" style="5" customWidth="1"/>
    <col min="2" max="2" width="18.5703125" style="7" customWidth="1"/>
    <col min="3" max="3" width="12.140625" style="3" customWidth="1"/>
    <col min="4" max="4" width="15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 x14ac:dyDescent="0.25">
      <c r="A1" s="55" t="s">
        <v>8</v>
      </c>
      <c r="B1" s="55"/>
      <c r="C1" s="55"/>
      <c r="D1" s="55"/>
    </row>
    <row r="2" spans="1:4" s="8" customFormat="1" ht="15.75" x14ac:dyDescent="0.25">
      <c r="A2" s="26" t="s">
        <v>31</v>
      </c>
      <c r="B2" s="57" t="s">
        <v>125</v>
      </c>
      <c r="C2" s="57"/>
      <c r="D2" s="57"/>
    </row>
    <row r="3" spans="1:4" ht="57" x14ac:dyDescent="0.25">
      <c r="A3" s="9" t="s">
        <v>2</v>
      </c>
      <c r="B3" s="10" t="s">
        <v>28</v>
      </c>
      <c r="C3" s="11" t="s">
        <v>0</v>
      </c>
      <c r="D3" s="40" t="s">
        <v>1</v>
      </c>
    </row>
    <row r="4" spans="1:4" x14ac:dyDescent="0.25">
      <c r="A4" s="13" t="s">
        <v>126</v>
      </c>
      <c r="B4" s="28">
        <v>-272957.77840000001</v>
      </c>
      <c r="C4" s="54" t="s">
        <v>135</v>
      </c>
      <c r="D4" s="12"/>
    </row>
    <row r="5" spans="1:4" x14ac:dyDescent="0.25">
      <c r="A5" s="58" t="s">
        <v>42</v>
      </c>
      <c r="B5" s="58"/>
      <c r="C5" s="58"/>
      <c r="D5" s="58"/>
    </row>
    <row r="6" spans="1:4" x14ac:dyDescent="0.25">
      <c r="A6" s="13" t="s">
        <v>127</v>
      </c>
      <c r="B6" s="28">
        <v>771297.72</v>
      </c>
      <c r="C6" s="54" t="s">
        <v>135</v>
      </c>
      <c r="D6" s="12"/>
    </row>
    <row r="7" spans="1:4" x14ac:dyDescent="0.25">
      <c r="A7" s="13" t="s">
        <v>128</v>
      </c>
      <c r="B7" s="28">
        <v>662148.36</v>
      </c>
      <c r="C7" s="54" t="s">
        <v>135</v>
      </c>
      <c r="D7" s="12"/>
    </row>
    <row r="8" spans="1:4" x14ac:dyDescent="0.25">
      <c r="A8" s="13" t="s">
        <v>129</v>
      </c>
      <c r="B8" s="28">
        <f>B7-B6</f>
        <v>-109149.35999999999</v>
      </c>
      <c r="C8" s="54" t="s">
        <v>135</v>
      </c>
      <c r="D8" s="12"/>
    </row>
    <row r="9" spans="1:4" x14ac:dyDescent="0.25">
      <c r="A9" s="14" t="s">
        <v>9</v>
      </c>
      <c r="B9" s="28">
        <f>B10</f>
        <v>10157.76</v>
      </c>
      <c r="C9" s="54" t="s">
        <v>135</v>
      </c>
      <c r="D9" s="12"/>
    </row>
    <row r="10" spans="1:4" x14ac:dyDescent="0.25">
      <c r="A10" s="15" t="s">
        <v>10</v>
      </c>
      <c r="B10" s="29">
        <f>450*12+396.48*12</f>
        <v>10157.76</v>
      </c>
      <c r="C10" s="17" t="s">
        <v>135</v>
      </c>
      <c r="D10" s="12"/>
    </row>
    <row r="11" spans="1:4" x14ac:dyDescent="0.25">
      <c r="A11" s="16" t="s">
        <v>130</v>
      </c>
      <c r="B11" s="30">
        <f>B6+B9</f>
        <v>781455.48</v>
      </c>
      <c r="C11" s="54" t="s">
        <v>135</v>
      </c>
      <c r="D11" s="18"/>
    </row>
    <row r="12" spans="1:4" x14ac:dyDescent="0.25">
      <c r="A12" s="56" t="s">
        <v>11</v>
      </c>
      <c r="B12" s="56"/>
      <c r="C12" s="56"/>
      <c r="D12" s="56"/>
    </row>
    <row r="13" spans="1:4" x14ac:dyDescent="0.25">
      <c r="A13" s="19" t="s">
        <v>12</v>
      </c>
      <c r="B13" s="30">
        <f>B14+B15</f>
        <v>118943.70999999999</v>
      </c>
      <c r="C13" s="54" t="s">
        <v>135</v>
      </c>
      <c r="D13" s="18"/>
    </row>
    <row r="14" spans="1:4" s="20" customFormat="1" x14ac:dyDescent="0.25">
      <c r="A14" s="27" t="s">
        <v>111</v>
      </c>
      <c r="B14" s="31">
        <v>58006.27</v>
      </c>
      <c r="C14" s="53" t="s">
        <v>4</v>
      </c>
      <c r="D14" s="53">
        <v>15427.2</v>
      </c>
    </row>
    <row r="15" spans="1:4" s="20" customFormat="1" x14ac:dyDescent="0.25">
      <c r="A15" s="27" t="s">
        <v>112</v>
      </c>
      <c r="B15" s="31">
        <v>60937.440000000002</v>
      </c>
      <c r="C15" s="53" t="s">
        <v>4</v>
      </c>
      <c r="D15" s="53">
        <v>15427.2</v>
      </c>
    </row>
    <row r="16" spans="1:4" ht="28.5" x14ac:dyDescent="0.25">
      <c r="A16" s="19" t="s">
        <v>13</v>
      </c>
      <c r="B16" s="30">
        <f>B18+B17</f>
        <v>47500.91</v>
      </c>
      <c r="C16" s="54" t="s">
        <v>135</v>
      </c>
      <c r="D16" s="18"/>
    </row>
    <row r="17" spans="1:4" s="20" customFormat="1" x14ac:dyDescent="0.25">
      <c r="A17" s="27" t="s">
        <v>107</v>
      </c>
      <c r="B17" s="31">
        <v>21891.77</v>
      </c>
      <c r="C17" s="53" t="s">
        <v>4</v>
      </c>
      <c r="D17" s="53">
        <v>13768.4</v>
      </c>
    </row>
    <row r="18" spans="1:4" s="20" customFormat="1" x14ac:dyDescent="0.25">
      <c r="A18" s="27" t="s">
        <v>108</v>
      </c>
      <c r="B18" s="31">
        <v>25609.14</v>
      </c>
      <c r="C18" s="53" t="s">
        <v>4</v>
      </c>
      <c r="D18" s="53">
        <v>15427.2</v>
      </c>
    </row>
    <row r="19" spans="1:4" x14ac:dyDescent="0.25">
      <c r="A19" s="19" t="s">
        <v>14</v>
      </c>
      <c r="B19" s="30">
        <f>B20+B21</f>
        <v>77177.290000000008</v>
      </c>
      <c r="C19" s="54" t="s">
        <v>135</v>
      </c>
      <c r="D19" s="22"/>
    </row>
    <row r="20" spans="1:4" s="20" customFormat="1" x14ac:dyDescent="0.25">
      <c r="A20" s="27" t="s">
        <v>72</v>
      </c>
      <c r="B20" s="31">
        <v>39303.74</v>
      </c>
      <c r="C20" s="53" t="s">
        <v>15</v>
      </c>
      <c r="D20" s="53">
        <v>742</v>
      </c>
    </row>
    <row r="21" spans="1:4" s="20" customFormat="1" x14ac:dyDescent="0.25">
      <c r="A21" s="27" t="s">
        <v>73</v>
      </c>
      <c r="B21" s="31">
        <v>37873.550000000003</v>
      </c>
      <c r="C21" s="53" t="s">
        <v>15</v>
      </c>
      <c r="D21" s="53">
        <v>715</v>
      </c>
    </row>
    <row r="22" spans="1:4" ht="28.5" x14ac:dyDescent="0.25">
      <c r="A22" s="19" t="s">
        <v>16</v>
      </c>
      <c r="B22" s="30">
        <f>SUM(B23:B28)</f>
        <v>17124.21</v>
      </c>
      <c r="C22" s="54" t="s">
        <v>135</v>
      </c>
      <c r="D22" s="18"/>
    </row>
    <row r="23" spans="1:4" s="20" customFormat="1" x14ac:dyDescent="0.25">
      <c r="A23" s="27" t="s">
        <v>74</v>
      </c>
      <c r="B23" s="31">
        <v>1388.45</v>
      </c>
      <c r="C23" s="53" t="s">
        <v>4</v>
      </c>
      <c r="D23" s="53">
        <v>15427.2</v>
      </c>
    </row>
    <row r="24" spans="1:4" s="20" customFormat="1" x14ac:dyDescent="0.25">
      <c r="A24" s="27" t="s">
        <v>75</v>
      </c>
      <c r="B24" s="31">
        <v>1388.45</v>
      </c>
      <c r="C24" s="53" t="s">
        <v>4</v>
      </c>
      <c r="D24" s="53">
        <v>15427.2</v>
      </c>
    </row>
    <row r="25" spans="1:4" s="20" customFormat="1" x14ac:dyDescent="0.25">
      <c r="A25" s="27" t="s">
        <v>119</v>
      </c>
      <c r="B25" s="31">
        <v>1234.18</v>
      </c>
      <c r="C25" s="53" t="s">
        <v>4</v>
      </c>
      <c r="D25" s="53">
        <v>15427.2</v>
      </c>
    </row>
    <row r="26" spans="1:4" s="20" customFormat="1" x14ac:dyDescent="0.25">
      <c r="A26" s="27" t="s">
        <v>120</v>
      </c>
      <c r="B26" s="31">
        <v>1388.45</v>
      </c>
      <c r="C26" s="53" t="s">
        <v>4</v>
      </c>
      <c r="D26" s="53">
        <v>15427.2</v>
      </c>
    </row>
    <row r="27" spans="1:4" s="20" customFormat="1" x14ac:dyDescent="0.25">
      <c r="A27" s="27" t="s">
        <v>121</v>
      </c>
      <c r="B27" s="31">
        <v>5862.34</v>
      </c>
      <c r="C27" s="53" t="s">
        <v>4</v>
      </c>
      <c r="D27" s="53">
        <v>15427.2</v>
      </c>
    </row>
    <row r="28" spans="1:4" s="20" customFormat="1" x14ac:dyDescent="0.25">
      <c r="A28" s="27" t="s">
        <v>122</v>
      </c>
      <c r="B28" s="31">
        <v>5862.34</v>
      </c>
      <c r="C28" s="53" t="s">
        <v>4</v>
      </c>
      <c r="D28" s="53">
        <v>15427.2</v>
      </c>
    </row>
    <row r="29" spans="1:4" ht="42.75" x14ac:dyDescent="0.25">
      <c r="A29" s="19" t="s">
        <v>17</v>
      </c>
      <c r="B29" s="30">
        <f>SUM(B30:B42)</f>
        <v>260065.92000000004</v>
      </c>
      <c r="C29" s="54" t="s">
        <v>135</v>
      </c>
      <c r="D29" s="23"/>
    </row>
    <row r="30" spans="1:4" s="20" customFormat="1" x14ac:dyDescent="0.25">
      <c r="A30" s="27" t="s">
        <v>76</v>
      </c>
      <c r="B30" s="31">
        <v>635.20000000000005</v>
      </c>
      <c r="C30" s="53" t="s">
        <v>77</v>
      </c>
      <c r="D30" s="53">
        <v>8</v>
      </c>
    </row>
    <row r="31" spans="1:4" s="20" customFormat="1" x14ac:dyDescent="0.25">
      <c r="A31" s="27" t="s">
        <v>83</v>
      </c>
      <c r="B31" s="31">
        <v>201926</v>
      </c>
      <c r="C31" s="53" t="s">
        <v>84</v>
      </c>
      <c r="D31" s="53">
        <v>1</v>
      </c>
    </row>
    <row r="32" spans="1:4" s="20" customFormat="1" x14ac:dyDescent="0.25">
      <c r="A32" s="27" t="s">
        <v>85</v>
      </c>
      <c r="B32" s="31">
        <v>771.18</v>
      </c>
      <c r="C32" s="53" t="s">
        <v>77</v>
      </c>
      <c r="D32" s="53">
        <v>2</v>
      </c>
    </row>
    <row r="33" spans="1:5" s="20" customFormat="1" x14ac:dyDescent="0.25">
      <c r="A33" s="27" t="s">
        <v>88</v>
      </c>
      <c r="B33" s="31">
        <v>3253.04</v>
      </c>
      <c r="C33" s="53" t="s">
        <v>77</v>
      </c>
      <c r="D33" s="53">
        <v>14</v>
      </c>
    </row>
    <row r="34" spans="1:5" s="20" customFormat="1" x14ac:dyDescent="0.25">
      <c r="A34" s="27" t="s">
        <v>90</v>
      </c>
      <c r="B34" s="31">
        <v>1034.98</v>
      </c>
      <c r="C34" s="53" t="s">
        <v>77</v>
      </c>
      <c r="D34" s="53">
        <v>1</v>
      </c>
    </row>
    <row r="35" spans="1:5" s="20" customFormat="1" x14ac:dyDescent="0.25">
      <c r="A35" s="27" t="s">
        <v>93</v>
      </c>
      <c r="B35" s="31">
        <v>40600</v>
      </c>
      <c r="C35" s="53" t="s">
        <v>5</v>
      </c>
      <c r="D35" s="53">
        <v>25</v>
      </c>
    </row>
    <row r="36" spans="1:5" s="20" customFormat="1" x14ac:dyDescent="0.25">
      <c r="A36" s="27" t="s">
        <v>35</v>
      </c>
      <c r="B36" s="31">
        <v>317.69</v>
      </c>
      <c r="C36" s="53" t="s">
        <v>4</v>
      </c>
      <c r="D36" s="53">
        <v>0.5</v>
      </c>
    </row>
    <row r="37" spans="1:5" s="20" customFormat="1" x14ac:dyDescent="0.25">
      <c r="A37" s="27" t="s">
        <v>99</v>
      </c>
      <c r="B37" s="31">
        <v>1116.6500000000001</v>
      </c>
      <c r="C37" s="53" t="s">
        <v>4</v>
      </c>
      <c r="D37" s="53">
        <v>1.5</v>
      </c>
    </row>
    <row r="38" spans="1:5" s="20" customFormat="1" x14ac:dyDescent="0.25">
      <c r="A38" s="27" t="s">
        <v>113</v>
      </c>
      <c r="B38" s="31">
        <v>1545.92</v>
      </c>
      <c r="C38" s="53" t="s">
        <v>77</v>
      </c>
      <c r="D38" s="53">
        <v>8</v>
      </c>
    </row>
    <row r="39" spans="1:5" s="20" customFormat="1" x14ac:dyDescent="0.25">
      <c r="A39" s="27" t="s">
        <v>114</v>
      </c>
      <c r="B39" s="31">
        <v>481.8</v>
      </c>
      <c r="C39" s="53" t="s">
        <v>77</v>
      </c>
      <c r="D39" s="53">
        <v>2</v>
      </c>
    </row>
    <row r="40" spans="1:5" s="20" customFormat="1" x14ac:dyDescent="0.25">
      <c r="A40" s="27" t="s">
        <v>116</v>
      </c>
      <c r="B40" s="31">
        <v>2053.16</v>
      </c>
      <c r="C40" s="53" t="s">
        <v>4</v>
      </c>
      <c r="D40" s="53">
        <v>2.7</v>
      </c>
    </row>
    <row r="41" spans="1:5" s="20" customFormat="1" x14ac:dyDescent="0.25">
      <c r="A41" s="27" t="s">
        <v>117</v>
      </c>
      <c r="B41" s="31">
        <v>906.54</v>
      </c>
      <c r="C41" s="53" t="s">
        <v>118</v>
      </c>
      <c r="D41" s="53">
        <v>2</v>
      </c>
    </row>
    <row r="42" spans="1:5" s="20" customFormat="1" x14ac:dyDescent="0.25">
      <c r="A42" s="27" t="s">
        <v>123</v>
      </c>
      <c r="B42" s="31">
        <v>5423.76</v>
      </c>
      <c r="C42" s="53" t="s">
        <v>77</v>
      </c>
      <c r="D42" s="53">
        <v>8</v>
      </c>
    </row>
    <row r="43" spans="1:5" ht="42.75" x14ac:dyDescent="0.25">
      <c r="A43" s="19" t="s">
        <v>18</v>
      </c>
      <c r="B43" s="30">
        <f>SUM(B44:B57)</f>
        <v>33298.99</v>
      </c>
      <c r="C43" s="54" t="s">
        <v>135</v>
      </c>
      <c r="D43" s="18"/>
      <c r="E43" s="4" t="s">
        <v>3</v>
      </c>
    </row>
    <row r="44" spans="1:5" s="20" customFormat="1" x14ac:dyDescent="0.25">
      <c r="A44" s="27" t="s">
        <v>37</v>
      </c>
      <c r="B44" s="31">
        <v>1453.59</v>
      </c>
      <c r="C44" s="53" t="s">
        <v>36</v>
      </c>
      <c r="D44" s="53">
        <v>3</v>
      </c>
    </row>
    <row r="45" spans="1:5" s="20" customFormat="1" x14ac:dyDescent="0.25">
      <c r="A45" s="27" t="s">
        <v>78</v>
      </c>
      <c r="B45" s="31">
        <v>234.85</v>
      </c>
      <c r="C45" s="53" t="s">
        <v>5</v>
      </c>
      <c r="D45" s="53">
        <v>1</v>
      </c>
    </row>
    <row r="46" spans="1:5" s="20" customFormat="1" x14ac:dyDescent="0.25">
      <c r="A46" s="27" t="s">
        <v>81</v>
      </c>
      <c r="B46" s="31">
        <v>464.72</v>
      </c>
      <c r="C46" s="53" t="s">
        <v>77</v>
      </c>
      <c r="D46" s="53">
        <v>2</v>
      </c>
    </row>
    <row r="47" spans="1:5" s="20" customFormat="1" x14ac:dyDescent="0.25">
      <c r="A47" s="27" t="s">
        <v>82</v>
      </c>
      <c r="B47" s="31">
        <v>232.36</v>
      </c>
      <c r="C47" s="53" t="s">
        <v>77</v>
      </c>
      <c r="D47" s="53">
        <v>1</v>
      </c>
    </row>
    <row r="48" spans="1:5" s="20" customFormat="1" x14ac:dyDescent="0.25">
      <c r="A48" s="27" t="s">
        <v>87</v>
      </c>
      <c r="B48" s="31">
        <v>2526.3000000000002</v>
      </c>
      <c r="C48" s="53" t="s">
        <v>5</v>
      </c>
      <c r="D48" s="53">
        <v>9</v>
      </c>
    </row>
    <row r="49" spans="1:4" s="20" customFormat="1" x14ac:dyDescent="0.25">
      <c r="A49" s="27" t="s">
        <v>87</v>
      </c>
      <c r="B49" s="31">
        <v>1672.32</v>
      </c>
      <c r="C49" s="53" t="s">
        <v>5</v>
      </c>
      <c r="D49" s="53">
        <v>12</v>
      </c>
    </row>
    <row r="50" spans="1:4" s="20" customFormat="1" x14ac:dyDescent="0.25">
      <c r="A50" s="27" t="s">
        <v>94</v>
      </c>
      <c r="B50" s="31">
        <v>2265.9699999999998</v>
      </c>
      <c r="C50" s="53" t="s">
        <v>77</v>
      </c>
      <c r="D50" s="53">
        <v>1</v>
      </c>
    </row>
    <row r="51" spans="1:4" s="20" customFormat="1" x14ac:dyDescent="0.25">
      <c r="A51" s="27" t="s">
        <v>96</v>
      </c>
      <c r="B51" s="31">
        <v>1829.97</v>
      </c>
      <c r="C51" s="53" t="s">
        <v>77</v>
      </c>
      <c r="D51" s="53">
        <v>3</v>
      </c>
    </row>
    <row r="52" spans="1:4" s="20" customFormat="1" x14ac:dyDescent="0.25">
      <c r="A52" s="27" t="s">
        <v>97</v>
      </c>
      <c r="B52" s="31">
        <v>954.41</v>
      </c>
      <c r="C52" s="53" t="s">
        <v>77</v>
      </c>
      <c r="D52" s="53">
        <v>1</v>
      </c>
    </row>
    <row r="53" spans="1:4" s="20" customFormat="1" x14ac:dyDescent="0.25">
      <c r="A53" s="27" t="s">
        <v>98</v>
      </c>
      <c r="B53" s="31">
        <v>2818.92</v>
      </c>
      <c r="C53" s="53" t="s">
        <v>77</v>
      </c>
      <c r="D53" s="53">
        <v>2</v>
      </c>
    </row>
    <row r="54" spans="1:4" s="20" customFormat="1" x14ac:dyDescent="0.25">
      <c r="A54" s="27" t="s">
        <v>101</v>
      </c>
      <c r="B54" s="31">
        <v>15040</v>
      </c>
      <c r="C54" s="53" t="s">
        <v>5</v>
      </c>
      <c r="D54" s="53">
        <v>10</v>
      </c>
    </row>
    <row r="55" spans="1:4" s="20" customFormat="1" x14ac:dyDescent="0.25">
      <c r="A55" s="27" t="s">
        <v>102</v>
      </c>
      <c r="B55" s="31">
        <v>1735</v>
      </c>
      <c r="C55" s="53" t="s">
        <v>5</v>
      </c>
      <c r="D55" s="53">
        <v>1</v>
      </c>
    </row>
    <row r="56" spans="1:4" s="20" customFormat="1" x14ac:dyDescent="0.25">
      <c r="A56" s="27" t="s">
        <v>30</v>
      </c>
      <c r="B56" s="31">
        <v>179.6</v>
      </c>
      <c r="C56" s="53" t="s">
        <v>77</v>
      </c>
      <c r="D56" s="53">
        <v>1</v>
      </c>
    </row>
    <row r="57" spans="1:4" s="20" customFormat="1" x14ac:dyDescent="0.25">
      <c r="A57" s="27" t="s">
        <v>32</v>
      </c>
      <c r="B57" s="31">
        <v>1890.98</v>
      </c>
      <c r="C57" s="53" t="s">
        <v>33</v>
      </c>
      <c r="D57" s="53">
        <v>7</v>
      </c>
    </row>
    <row r="58" spans="1:4" ht="28.5" x14ac:dyDescent="0.25">
      <c r="A58" s="19" t="s">
        <v>19</v>
      </c>
      <c r="B58" s="30">
        <v>0</v>
      </c>
      <c r="C58" s="54" t="s">
        <v>135</v>
      </c>
      <c r="D58" s="18"/>
    </row>
    <row r="59" spans="1:4" ht="28.5" x14ac:dyDescent="0.25">
      <c r="A59" s="19" t="s">
        <v>20</v>
      </c>
      <c r="B59" s="30">
        <v>0</v>
      </c>
      <c r="C59" s="54" t="s">
        <v>135</v>
      </c>
      <c r="D59" s="18"/>
    </row>
    <row r="60" spans="1:4" x14ac:dyDescent="0.25">
      <c r="A60" s="19" t="s">
        <v>21</v>
      </c>
      <c r="B60" s="30">
        <v>0</v>
      </c>
      <c r="C60" s="54" t="s">
        <v>135</v>
      </c>
      <c r="D60" s="18"/>
    </row>
    <row r="61" spans="1:4" ht="28.5" x14ac:dyDescent="0.25">
      <c r="A61" s="19" t="s">
        <v>22</v>
      </c>
      <c r="B61" s="30">
        <f>B62</f>
        <v>275.52</v>
      </c>
      <c r="C61" s="54" t="s">
        <v>135</v>
      </c>
      <c r="D61" s="18"/>
    </row>
    <row r="62" spans="1:4" s="20" customFormat="1" x14ac:dyDescent="0.25">
      <c r="A62" s="27" t="s">
        <v>89</v>
      </c>
      <c r="B62" s="31">
        <v>275.52</v>
      </c>
      <c r="C62" s="53" t="s">
        <v>5</v>
      </c>
      <c r="D62" s="53">
        <v>1</v>
      </c>
    </row>
    <row r="63" spans="1:4" ht="28.5" x14ac:dyDescent="0.25">
      <c r="A63" s="19" t="s">
        <v>23</v>
      </c>
      <c r="B63" s="30">
        <f>B65+B64</f>
        <v>6787.97</v>
      </c>
      <c r="C63" s="54" t="s">
        <v>135</v>
      </c>
      <c r="D63" s="18"/>
    </row>
    <row r="64" spans="1:4" s="20" customFormat="1" x14ac:dyDescent="0.25">
      <c r="A64" s="27" t="s">
        <v>105</v>
      </c>
      <c r="B64" s="31">
        <v>3548.26</v>
      </c>
      <c r="C64" s="53" t="s">
        <v>4</v>
      </c>
      <c r="D64" s="53">
        <v>15427.2</v>
      </c>
    </row>
    <row r="65" spans="1:4" s="20" customFormat="1" x14ac:dyDescent="0.25">
      <c r="A65" s="27" t="s">
        <v>106</v>
      </c>
      <c r="B65" s="31">
        <v>3239.71</v>
      </c>
      <c r="C65" s="53" t="s">
        <v>4</v>
      </c>
      <c r="D65" s="53">
        <v>15427.2</v>
      </c>
    </row>
    <row r="66" spans="1:4" ht="28.5" x14ac:dyDescent="0.25">
      <c r="A66" s="19" t="s">
        <v>24</v>
      </c>
      <c r="B66" s="30">
        <f>B67+B68</f>
        <v>26226.239999999998</v>
      </c>
      <c r="C66" s="54" t="s">
        <v>135</v>
      </c>
      <c r="D66" s="18"/>
    </row>
    <row r="67" spans="1:4" s="20" customFormat="1" x14ac:dyDescent="0.25">
      <c r="A67" s="27" t="s">
        <v>103</v>
      </c>
      <c r="B67" s="31">
        <v>12341.76</v>
      </c>
      <c r="C67" s="53" t="s">
        <v>4</v>
      </c>
      <c r="D67" s="53">
        <v>15427.2</v>
      </c>
    </row>
    <row r="68" spans="1:4" s="20" customFormat="1" x14ac:dyDescent="0.25">
      <c r="A68" s="27" t="s">
        <v>104</v>
      </c>
      <c r="B68" s="31">
        <v>13884.48</v>
      </c>
      <c r="C68" s="53" t="s">
        <v>4</v>
      </c>
      <c r="D68" s="53">
        <v>15427.2</v>
      </c>
    </row>
    <row r="69" spans="1:4" ht="28.5" x14ac:dyDescent="0.25">
      <c r="A69" s="19" t="s">
        <v>25</v>
      </c>
      <c r="B69" s="30">
        <f>SUM(B70:B71)</f>
        <v>4586.6000000000004</v>
      </c>
      <c r="C69" s="54" t="s">
        <v>135</v>
      </c>
      <c r="D69" s="18"/>
    </row>
    <row r="70" spans="1:4" s="20" customFormat="1" x14ac:dyDescent="0.25">
      <c r="A70" s="27" t="s">
        <v>29</v>
      </c>
      <c r="B70" s="31">
        <v>917.32</v>
      </c>
      <c r="C70" s="53" t="s">
        <v>4</v>
      </c>
      <c r="D70" s="53">
        <v>646</v>
      </c>
    </row>
    <row r="71" spans="1:4" s="20" customFormat="1" x14ac:dyDescent="0.25">
      <c r="A71" s="27" t="s">
        <v>29</v>
      </c>
      <c r="B71" s="31">
        <v>3669.28</v>
      </c>
      <c r="C71" s="53" t="s">
        <v>4</v>
      </c>
      <c r="D71" s="53">
        <v>2584</v>
      </c>
    </row>
    <row r="72" spans="1:4" ht="42.75" x14ac:dyDescent="0.25">
      <c r="A72" s="19" t="s">
        <v>26</v>
      </c>
      <c r="B72" s="30">
        <f>SUM(B73:B82)</f>
        <v>91654.61</v>
      </c>
      <c r="C72" s="54" t="s">
        <v>135</v>
      </c>
      <c r="D72" s="18"/>
    </row>
    <row r="73" spans="1:4" s="20" customFormat="1" x14ac:dyDescent="0.25">
      <c r="A73" s="27" t="s">
        <v>79</v>
      </c>
      <c r="B73" s="31">
        <v>4119.6000000000004</v>
      </c>
      <c r="C73" s="53" t="s">
        <v>80</v>
      </c>
      <c r="D73" s="53">
        <v>3</v>
      </c>
    </row>
    <row r="74" spans="1:4" s="20" customFormat="1" x14ac:dyDescent="0.25">
      <c r="A74" s="27" t="s">
        <v>86</v>
      </c>
      <c r="B74" s="31">
        <v>121.15</v>
      </c>
      <c r="C74" s="53" t="s">
        <v>4</v>
      </c>
      <c r="D74" s="53">
        <v>7126.7</v>
      </c>
    </row>
    <row r="75" spans="1:4" s="20" customFormat="1" x14ac:dyDescent="0.25">
      <c r="A75" s="27" t="s">
        <v>34</v>
      </c>
      <c r="B75" s="31">
        <v>420.58</v>
      </c>
      <c r="C75" s="53" t="s">
        <v>77</v>
      </c>
      <c r="D75" s="53">
        <v>1</v>
      </c>
    </row>
    <row r="76" spans="1:4" s="20" customFormat="1" x14ac:dyDescent="0.25">
      <c r="A76" s="27" t="s">
        <v>91</v>
      </c>
      <c r="B76" s="31">
        <v>1898.38</v>
      </c>
      <c r="C76" s="53" t="s">
        <v>77</v>
      </c>
      <c r="D76" s="53">
        <v>1</v>
      </c>
    </row>
    <row r="77" spans="1:4" s="20" customFormat="1" x14ac:dyDescent="0.25">
      <c r="A77" s="27" t="s">
        <v>92</v>
      </c>
      <c r="B77" s="31">
        <v>3779.33</v>
      </c>
      <c r="C77" s="53" t="s">
        <v>77</v>
      </c>
      <c r="D77" s="53">
        <v>1</v>
      </c>
    </row>
    <row r="78" spans="1:4" s="20" customFormat="1" x14ac:dyDescent="0.25">
      <c r="A78" s="27" t="s">
        <v>95</v>
      </c>
      <c r="B78" s="31">
        <v>6914.6</v>
      </c>
      <c r="C78" s="53" t="s">
        <v>5</v>
      </c>
      <c r="D78" s="53">
        <v>17.5</v>
      </c>
    </row>
    <row r="79" spans="1:4" s="20" customFormat="1" x14ac:dyDescent="0.25">
      <c r="A79" s="27" t="s">
        <v>100</v>
      </c>
      <c r="B79" s="31">
        <v>6600.24</v>
      </c>
      <c r="C79" s="53" t="s">
        <v>77</v>
      </c>
      <c r="D79" s="53">
        <v>8</v>
      </c>
    </row>
    <row r="80" spans="1:4" s="20" customFormat="1" x14ac:dyDescent="0.25">
      <c r="A80" s="27" t="s">
        <v>109</v>
      </c>
      <c r="B80" s="31">
        <v>37166.699999999997</v>
      </c>
      <c r="C80" s="53" t="s">
        <v>4</v>
      </c>
      <c r="D80" s="53">
        <v>15170.08</v>
      </c>
    </row>
    <row r="81" spans="1:8" s="20" customFormat="1" x14ac:dyDescent="0.25">
      <c r="A81" s="27" t="s">
        <v>110</v>
      </c>
      <c r="B81" s="31">
        <v>30027.32</v>
      </c>
      <c r="C81" s="53" t="s">
        <v>4</v>
      </c>
      <c r="D81" s="53">
        <v>12256.05</v>
      </c>
    </row>
    <row r="82" spans="1:8" s="20" customFormat="1" x14ac:dyDescent="0.25">
      <c r="A82" s="27" t="s">
        <v>115</v>
      </c>
      <c r="B82" s="31">
        <v>606.71</v>
      </c>
      <c r="C82" s="53" t="s">
        <v>77</v>
      </c>
      <c r="D82" s="53">
        <v>1</v>
      </c>
    </row>
    <row r="83" spans="1:8" x14ac:dyDescent="0.25">
      <c r="A83" s="19" t="s">
        <v>27</v>
      </c>
      <c r="B83" s="30">
        <f>B84</f>
        <v>3600</v>
      </c>
      <c r="C83" s="54" t="s">
        <v>135</v>
      </c>
      <c r="D83" s="18"/>
    </row>
    <row r="84" spans="1:8" ht="30" x14ac:dyDescent="0.25">
      <c r="A84" s="24" t="s">
        <v>7</v>
      </c>
      <c r="B84" s="32">
        <f>D84*5*12</f>
        <v>3600</v>
      </c>
      <c r="C84" s="25" t="s">
        <v>6</v>
      </c>
      <c r="D84" s="21">
        <v>60</v>
      </c>
    </row>
    <row r="85" spans="1:8" x14ac:dyDescent="0.25">
      <c r="A85" s="16" t="s">
        <v>131</v>
      </c>
      <c r="B85" s="30">
        <f>B13+B16+B19+B22+B29+B43+B58+B59+B60+B61+B63+B66+B69+B72</f>
        <v>683641.97</v>
      </c>
      <c r="C85" s="54" t="s">
        <v>135</v>
      </c>
      <c r="D85" s="18"/>
      <c r="H85" s="1" t="b">
        <f>B85='Работы 2019'!C60</f>
        <v>1</v>
      </c>
    </row>
    <row r="86" spans="1:8" x14ac:dyDescent="0.25">
      <c r="A86" s="16" t="s">
        <v>132</v>
      </c>
      <c r="B86" s="30">
        <f>B85*1.2+B83</f>
        <v>823970.36399999994</v>
      </c>
      <c r="C86" s="54" t="s">
        <v>135</v>
      </c>
      <c r="D86" s="18"/>
    </row>
    <row r="87" spans="1:8" x14ac:dyDescent="0.25">
      <c r="A87" s="16" t="s">
        <v>133</v>
      </c>
      <c r="B87" s="30">
        <f>B4+B6+B9-B86</f>
        <v>-315472.66239999997</v>
      </c>
      <c r="C87" s="54" t="s">
        <v>135</v>
      </c>
      <c r="D87" s="18"/>
    </row>
    <row r="88" spans="1:8" ht="28.5" x14ac:dyDescent="0.25">
      <c r="A88" s="19" t="s">
        <v>134</v>
      </c>
      <c r="B88" s="30">
        <f>B87+B8</f>
        <v>-424622.02239999996</v>
      </c>
      <c r="C88" s="54" t="s">
        <v>135</v>
      </c>
      <c r="D88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0"/>
  <sheetViews>
    <sheetView workbookViewId="0">
      <pane ySplit="3" topLeftCell="A37" activePane="bottomLeft" state="frozen"/>
      <selection pane="bottomLeft" activeCell="G60" sqref="G60"/>
    </sheetView>
  </sheetViews>
  <sheetFormatPr defaultRowHeight="15" x14ac:dyDescent="0.25"/>
  <cols>
    <col min="1" max="1" width="9.140625" style="37"/>
    <col min="2" max="2" width="77.85546875" customWidth="1"/>
    <col min="3" max="3" width="12.140625" customWidth="1"/>
    <col min="4" max="4" width="12.140625" style="37" customWidth="1"/>
    <col min="5" max="5" width="12.140625" customWidth="1"/>
  </cols>
  <sheetData>
    <row r="1" spans="1:5" x14ac:dyDescent="0.25">
      <c r="B1" s="36" t="s">
        <v>70</v>
      </c>
      <c r="C1" s="36"/>
      <c r="E1" s="36"/>
    </row>
    <row r="2" spans="1:5" x14ac:dyDescent="0.25">
      <c r="B2" s="36" t="s">
        <v>41</v>
      </c>
      <c r="C2" s="36"/>
      <c r="E2" s="36"/>
    </row>
    <row r="3" spans="1:5" x14ac:dyDescent="0.25">
      <c r="A3" s="39" t="s">
        <v>124</v>
      </c>
      <c r="B3" s="38" t="s">
        <v>40</v>
      </c>
      <c r="C3" s="38" t="s">
        <v>71</v>
      </c>
      <c r="D3" s="38" t="s">
        <v>39</v>
      </c>
      <c r="E3" s="38" t="s">
        <v>38</v>
      </c>
    </row>
    <row r="4" spans="1:5" x14ac:dyDescent="0.25">
      <c r="A4" s="42">
        <v>3</v>
      </c>
      <c r="B4" s="35" t="s">
        <v>72</v>
      </c>
      <c r="C4" s="34">
        <v>39303.74</v>
      </c>
      <c r="D4" s="41" t="s">
        <v>15</v>
      </c>
      <c r="E4" s="34">
        <v>742</v>
      </c>
    </row>
    <row r="5" spans="1:5" x14ac:dyDescent="0.25">
      <c r="A5" s="42">
        <v>3</v>
      </c>
      <c r="B5" s="35" t="s">
        <v>73</v>
      </c>
      <c r="C5" s="34">
        <v>37873.550000000003</v>
      </c>
      <c r="D5" s="41" t="s">
        <v>15</v>
      </c>
      <c r="E5" s="34">
        <v>715</v>
      </c>
    </row>
    <row r="6" spans="1:5" x14ac:dyDescent="0.25">
      <c r="A6" s="42">
        <v>6</v>
      </c>
      <c r="B6" s="35" t="s">
        <v>37</v>
      </c>
      <c r="C6" s="34">
        <v>1453.59</v>
      </c>
      <c r="D6" s="41" t="s">
        <v>36</v>
      </c>
      <c r="E6" s="34">
        <v>3</v>
      </c>
    </row>
    <row r="7" spans="1:5" x14ac:dyDescent="0.25">
      <c r="A7" s="42">
        <v>4</v>
      </c>
      <c r="B7" s="35" t="s">
        <v>74</v>
      </c>
      <c r="C7" s="34">
        <v>1388.45</v>
      </c>
      <c r="D7" s="41" t="s">
        <v>4</v>
      </c>
      <c r="E7" s="34">
        <v>15427.2</v>
      </c>
    </row>
    <row r="8" spans="1:5" x14ac:dyDescent="0.25">
      <c r="A8" s="42">
        <v>4</v>
      </c>
      <c r="B8" s="35" t="s">
        <v>75</v>
      </c>
      <c r="C8" s="34">
        <v>1388.45</v>
      </c>
      <c r="D8" s="41" t="s">
        <v>4</v>
      </c>
      <c r="E8" s="34">
        <v>15427.2</v>
      </c>
    </row>
    <row r="9" spans="1:5" x14ac:dyDescent="0.25">
      <c r="A9" s="42">
        <v>13</v>
      </c>
      <c r="B9" s="35" t="s">
        <v>29</v>
      </c>
      <c r="C9" s="34">
        <v>917.32</v>
      </c>
      <c r="D9" s="41" t="s">
        <v>4</v>
      </c>
      <c r="E9" s="34">
        <v>646</v>
      </c>
    </row>
    <row r="10" spans="1:5" x14ac:dyDescent="0.25">
      <c r="A10" s="42">
        <v>13</v>
      </c>
      <c r="B10" s="35" t="s">
        <v>29</v>
      </c>
      <c r="C10" s="34">
        <v>3669.28</v>
      </c>
      <c r="D10" s="41" t="s">
        <v>4</v>
      </c>
      <c r="E10" s="34">
        <v>2584</v>
      </c>
    </row>
    <row r="11" spans="1:5" x14ac:dyDescent="0.25">
      <c r="A11" s="42">
        <v>5</v>
      </c>
      <c r="B11" s="35" t="s">
        <v>76</v>
      </c>
      <c r="C11" s="34">
        <v>635.20000000000005</v>
      </c>
      <c r="D11" s="41" t="s">
        <v>77</v>
      </c>
      <c r="E11" s="34">
        <v>8</v>
      </c>
    </row>
    <row r="12" spans="1:5" x14ac:dyDescent="0.25">
      <c r="A12" s="42">
        <v>6</v>
      </c>
      <c r="B12" s="35" t="s">
        <v>78</v>
      </c>
      <c r="C12" s="34">
        <v>234.85</v>
      </c>
      <c r="D12" s="41" t="s">
        <v>5</v>
      </c>
      <c r="E12" s="34">
        <v>1</v>
      </c>
    </row>
    <row r="13" spans="1:5" x14ac:dyDescent="0.25">
      <c r="A13" s="42">
        <v>14</v>
      </c>
      <c r="B13" s="35" t="s">
        <v>79</v>
      </c>
      <c r="C13" s="34">
        <v>4119.6000000000004</v>
      </c>
      <c r="D13" s="41" t="s">
        <v>80</v>
      </c>
      <c r="E13" s="34">
        <v>3</v>
      </c>
    </row>
    <row r="14" spans="1:5" x14ac:dyDescent="0.25">
      <c r="A14" s="42">
        <v>6</v>
      </c>
      <c r="B14" s="35" t="s">
        <v>81</v>
      </c>
      <c r="C14" s="34">
        <v>464.72</v>
      </c>
      <c r="D14" s="41" t="s">
        <v>77</v>
      </c>
      <c r="E14" s="34">
        <v>2</v>
      </c>
    </row>
    <row r="15" spans="1:5" x14ac:dyDescent="0.25">
      <c r="A15" s="42">
        <v>6</v>
      </c>
      <c r="B15" s="35" t="s">
        <v>82</v>
      </c>
      <c r="C15" s="34">
        <v>232.36</v>
      </c>
      <c r="D15" s="41" t="s">
        <v>77</v>
      </c>
      <c r="E15" s="34">
        <v>1</v>
      </c>
    </row>
    <row r="16" spans="1:5" x14ac:dyDescent="0.25">
      <c r="A16" s="42">
        <v>5</v>
      </c>
      <c r="B16" s="35" t="s">
        <v>83</v>
      </c>
      <c r="C16" s="34">
        <v>201926</v>
      </c>
      <c r="D16" s="41" t="s">
        <v>84</v>
      </c>
      <c r="E16" s="34">
        <v>1</v>
      </c>
    </row>
    <row r="17" spans="1:5" x14ac:dyDescent="0.25">
      <c r="A17" s="42">
        <v>5</v>
      </c>
      <c r="B17" s="35" t="s">
        <v>85</v>
      </c>
      <c r="C17" s="34">
        <v>771.18</v>
      </c>
      <c r="D17" s="41" t="s">
        <v>77</v>
      </c>
      <c r="E17" s="34">
        <v>2</v>
      </c>
    </row>
    <row r="18" spans="1:5" x14ac:dyDescent="0.25">
      <c r="A18" s="42">
        <v>14</v>
      </c>
      <c r="B18" s="35" t="s">
        <v>86</v>
      </c>
      <c r="C18" s="34">
        <v>121.15</v>
      </c>
      <c r="D18" s="41" t="s">
        <v>4</v>
      </c>
      <c r="E18" s="34">
        <v>7126.7</v>
      </c>
    </row>
    <row r="19" spans="1:5" x14ac:dyDescent="0.25">
      <c r="A19" s="42">
        <v>6</v>
      </c>
      <c r="B19" s="35" t="s">
        <v>87</v>
      </c>
      <c r="C19" s="34">
        <v>2526.3000000000002</v>
      </c>
      <c r="D19" s="41" t="s">
        <v>5</v>
      </c>
      <c r="E19" s="34">
        <v>9</v>
      </c>
    </row>
    <row r="20" spans="1:5" x14ac:dyDescent="0.25">
      <c r="A20" s="42">
        <v>6</v>
      </c>
      <c r="B20" s="35" t="s">
        <v>87</v>
      </c>
      <c r="C20" s="34">
        <v>1672.32</v>
      </c>
      <c r="D20" s="41" t="s">
        <v>5</v>
      </c>
      <c r="E20" s="34">
        <v>12</v>
      </c>
    </row>
    <row r="21" spans="1:5" x14ac:dyDescent="0.25">
      <c r="A21" s="42">
        <v>14</v>
      </c>
      <c r="B21" s="35" t="s">
        <v>34</v>
      </c>
      <c r="C21" s="34">
        <v>420.58</v>
      </c>
      <c r="D21" s="41" t="s">
        <v>77</v>
      </c>
      <c r="E21" s="34">
        <v>1</v>
      </c>
    </row>
    <row r="22" spans="1:5" x14ac:dyDescent="0.25">
      <c r="A22" s="42">
        <v>5</v>
      </c>
      <c r="B22" s="35" t="s">
        <v>88</v>
      </c>
      <c r="C22" s="34">
        <v>3253.04</v>
      </c>
      <c r="D22" s="41" t="s">
        <v>77</v>
      </c>
      <c r="E22" s="34">
        <v>14</v>
      </c>
    </row>
    <row r="23" spans="1:5" x14ac:dyDescent="0.25">
      <c r="A23" s="42">
        <v>10</v>
      </c>
      <c r="B23" s="35" t="s">
        <v>89</v>
      </c>
      <c r="C23" s="34">
        <v>275.52</v>
      </c>
      <c r="D23" s="41" t="s">
        <v>5</v>
      </c>
      <c r="E23" s="34">
        <v>1</v>
      </c>
    </row>
    <row r="24" spans="1:5" x14ac:dyDescent="0.25">
      <c r="A24" s="42">
        <v>5</v>
      </c>
      <c r="B24" s="35" t="s">
        <v>90</v>
      </c>
      <c r="C24" s="34">
        <v>1034.98</v>
      </c>
      <c r="D24" s="41" t="s">
        <v>77</v>
      </c>
      <c r="E24" s="34">
        <v>1</v>
      </c>
    </row>
    <row r="25" spans="1:5" x14ac:dyDescent="0.25">
      <c r="A25" s="42">
        <v>14</v>
      </c>
      <c r="B25" s="35" t="s">
        <v>91</v>
      </c>
      <c r="C25" s="34">
        <v>1898.38</v>
      </c>
      <c r="D25" s="41" t="s">
        <v>77</v>
      </c>
      <c r="E25" s="34">
        <v>1</v>
      </c>
    </row>
    <row r="26" spans="1:5" x14ac:dyDescent="0.25">
      <c r="A26" s="42">
        <v>14</v>
      </c>
      <c r="B26" s="35" t="s">
        <v>92</v>
      </c>
      <c r="C26" s="34">
        <v>3779.33</v>
      </c>
      <c r="D26" s="41" t="s">
        <v>77</v>
      </c>
      <c r="E26" s="34">
        <v>1</v>
      </c>
    </row>
    <row r="27" spans="1:5" x14ac:dyDescent="0.25">
      <c r="A27" s="42">
        <v>5</v>
      </c>
      <c r="B27" s="35" t="s">
        <v>93</v>
      </c>
      <c r="C27" s="34">
        <v>40600</v>
      </c>
      <c r="D27" s="41" t="s">
        <v>5</v>
      </c>
      <c r="E27" s="34">
        <v>25</v>
      </c>
    </row>
    <row r="28" spans="1:5" x14ac:dyDescent="0.25">
      <c r="A28" s="42">
        <v>6</v>
      </c>
      <c r="B28" s="35" t="s">
        <v>94</v>
      </c>
      <c r="C28" s="34">
        <v>2265.9699999999998</v>
      </c>
      <c r="D28" s="41" t="s">
        <v>77</v>
      </c>
      <c r="E28" s="34">
        <v>1</v>
      </c>
    </row>
    <row r="29" spans="1:5" x14ac:dyDescent="0.25">
      <c r="A29" s="42">
        <v>5</v>
      </c>
      <c r="B29" s="35" t="s">
        <v>35</v>
      </c>
      <c r="C29" s="34">
        <v>317.69</v>
      </c>
      <c r="D29" s="41" t="s">
        <v>4</v>
      </c>
      <c r="E29" s="34">
        <v>0.5</v>
      </c>
    </row>
    <row r="30" spans="1:5" x14ac:dyDescent="0.25">
      <c r="A30" s="42">
        <v>14</v>
      </c>
      <c r="B30" s="35" t="s">
        <v>95</v>
      </c>
      <c r="C30" s="34">
        <v>6914.6</v>
      </c>
      <c r="D30" s="41" t="s">
        <v>5</v>
      </c>
      <c r="E30" s="34">
        <v>17.5</v>
      </c>
    </row>
    <row r="31" spans="1:5" x14ac:dyDescent="0.25">
      <c r="A31" s="42">
        <v>6</v>
      </c>
      <c r="B31" s="35" t="s">
        <v>96</v>
      </c>
      <c r="C31" s="34">
        <v>1829.97</v>
      </c>
      <c r="D31" s="41" t="s">
        <v>77</v>
      </c>
      <c r="E31" s="34">
        <v>3</v>
      </c>
    </row>
    <row r="32" spans="1:5" x14ac:dyDescent="0.25">
      <c r="A32" s="42">
        <v>6</v>
      </c>
      <c r="B32" s="35" t="s">
        <v>97</v>
      </c>
      <c r="C32" s="34">
        <v>954.41</v>
      </c>
      <c r="D32" s="41" t="s">
        <v>77</v>
      </c>
      <c r="E32" s="34">
        <v>1</v>
      </c>
    </row>
    <row r="33" spans="1:5" x14ac:dyDescent="0.25">
      <c r="A33" s="42">
        <v>6</v>
      </c>
      <c r="B33" s="35" t="s">
        <v>98</v>
      </c>
      <c r="C33" s="34">
        <v>2818.92</v>
      </c>
      <c r="D33" s="41" t="s">
        <v>77</v>
      </c>
      <c r="E33" s="34">
        <v>2</v>
      </c>
    </row>
    <row r="34" spans="1:5" x14ac:dyDescent="0.25">
      <c r="A34" s="42">
        <v>5</v>
      </c>
      <c r="B34" s="35" t="s">
        <v>99</v>
      </c>
      <c r="C34" s="34">
        <v>1116.6500000000001</v>
      </c>
      <c r="D34" s="41" t="s">
        <v>4</v>
      </c>
      <c r="E34" s="34">
        <v>1.5</v>
      </c>
    </row>
    <row r="35" spans="1:5" x14ac:dyDescent="0.25">
      <c r="A35" s="42">
        <v>14</v>
      </c>
      <c r="B35" s="35" t="s">
        <v>100</v>
      </c>
      <c r="C35" s="34">
        <v>6600.24</v>
      </c>
      <c r="D35" s="41" t="s">
        <v>77</v>
      </c>
      <c r="E35" s="34">
        <v>8</v>
      </c>
    </row>
    <row r="36" spans="1:5" x14ac:dyDescent="0.25">
      <c r="A36" s="42">
        <v>6</v>
      </c>
      <c r="B36" s="35" t="s">
        <v>101</v>
      </c>
      <c r="C36" s="34">
        <v>15040</v>
      </c>
      <c r="D36" s="41" t="s">
        <v>5</v>
      </c>
      <c r="E36" s="34">
        <v>10</v>
      </c>
    </row>
    <row r="37" spans="1:5" x14ac:dyDescent="0.25">
      <c r="A37" s="42">
        <v>6</v>
      </c>
      <c r="B37" s="35" t="s">
        <v>102</v>
      </c>
      <c r="C37" s="34">
        <v>1735</v>
      </c>
      <c r="D37" s="41" t="s">
        <v>5</v>
      </c>
      <c r="E37" s="34">
        <v>1</v>
      </c>
    </row>
    <row r="38" spans="1:5" x14ac:dyDescent="0.25">
      <c r="A38" s="42">
        <v>12</v>
      </c>
      <c r="B38" s="35" t="s">
        <v>103</v>
      </c>
      <c r="C38" s="34">
        <v>12341.76</v>
      </c>
      <c r="D38" s="41" t="s">
        <v>4</v>
      </c>
      <c r="E38" s="34">
        <v>15427.2</v>
      </c>
    </row>
    <row r="39" spans="1:5" x14ac:dyDescent="0.25">
      <c r="A39" s="42">
        <v>12</v>
      </c>
      <c r="B39" s="35" t="s">
        <v>104</v>
      </c>
      <c r="C39" s="34">
        <v>13884.48</v>
      </c>
      <c r="D39" s="41" t="s">
        <v>4</v>
      </c>
      <c r="E39" s="34">
        <v>15427.2</v>
      </c>
    </row>
    <row r="40" spans="1:5" x14ac:dyDescent="0.25">
      <c r="A40" s="42">
        <v>11</v>
      </c>
      <c r="B40" s="35" t="s">
        <v>105</v>
      </c>
      <c r="C40" s="34">
        <v>3548.26</v>
      </c>
      <c r="D40" s="41" t="s">
        <v>4</v>
      </c>
      <c r="E40" s="34">
        <v>15427.2</v>
      </c>
    </row>
    <row r="41" spans="1:5" x14ac:dyDescent="0.25">
      <c r="A41" s="42">
        <v>11</v>
      </c>
      <c r="B41" s="35" t="s">
        <v>106</v>
      </c>
      <c r="C41" s="34">
        <v>3239.71</v>
      </c>
      <c r="D41" s="41" t="s">
        <v>4</v>
      </c>
      <c r="E41" s="34">
        <v>15427.2</v>
      </c>
    </row>
    <row r="42" spans="1:5" x14ac:dyDescent="0.25">
      <c r="A42" s="42">
        <v>2</v>
      </c>
      <c r="B42" s="35" t="s">
        <v>107</v>
      </c>
      <c r="C42" s="34">
        <v>21891.77</v>
      </c>
      <c r="D42" s="41" t="s">
        <v>4</v>
      </c>
      <c r="E42" s="34">
        <v>13768.4</v>
      </c>
    </row>
    <row r="43" spans="1:5" x14ac:dyDescent="0.25">
      <c r="A43" s="42">
        <v>2</v>
      </c>
      <c r="B43" s="35" t="s">
        <v>108</v>
      </c>
      <c r="C43" s="34">
        <v>25609.14</v>
      </c>
      <c r="D43" s="41" t="s">
        <v>4</v>
      </c>
      <c r="E43" s="34">
        <v>15427.2</v>
      </c>
    </row>
    <row r="44" spans="1:5" x14ac:dyDescent="0.25">
      <c r="A44" s="42">
        <v>14</v>
      </c>
      <c r="B44" s="35" t="s">
        <v>109</v>
      </c>
      <c r="C44" s="34">
        <v>37166.699999999997</v>
      </c>
      <c r="D44" s="41" t="s">
        <v>4</v>
      </c>
      <c r="E44" s="34">
        <v>15170.08</v>
      </c>
    </row>
    <row r="45" spans="1:5" x14ac:dyDescent="0.25">
      <c r="A45" s="42">
        <v>14</v>
      </c>
      <c r="B45" s="35" t="s">
        <v>110</v>
      </c>
      <c r="C45" s="34">
        <v>30027.32</v>
      </c>
      <c r="D45" s="41" t="s">
        <v>4</v>
      </c>
      <c r="E45" s="34">
        <v>12256.05</v>
      </c>
    </row>
    <row r="46" spans="1:5" x14ac:dyDescent="0.25">
      <c r="A46" s="42">
        <v>1</v>
      </c>
      <c r="B46" s="35" t="s">
        <v>111</v>
      </c>
      <c r="C46" s="34">
        <v>58006.27</v>
      </c>
      <c r="D46" s="41" t="s">
        <v>4</v>
      </c>
      <c r="E46" s="34">
        <v>15427.2</v>
      </c>
    </row>
    <row r="47" spans="1:5" x14ac:dyDescent="0.25">
      <c r="A47" s="42">
        <v>1</v>
      </c>
      <c r="B47" s="35" t="s">
        <v>112</v>
      </c>
      <c r="C47" s="34">
        <v>60937.440000000002</v>
      </c>
      <c r="D47" s="41" t="s">
        <v>4</v>
      </c>
      <c r="E47" s="34">
        <v>15427.2</v>
      </c>
    </row>
    <row r="48" spans="1:5" x14ac:dyDescent="0.25">
      <c r="A48" s="42">
        <v>5</v>
      </c>
      <c r="B48" s="35" t="s">
        <v>113</v>
      </c>
      <c r="C48" s="34">
        <v>1545.92</v>
      </c>
      <c r="D48" s="41" t="s">
        <v>77</v>
      </c>
      <c r="E48" s="34">
        <v>8</v>
      </c>
    </row>
    <row r="49" spans="1:5" x14ac:dyDescent="0.25">
      <c r="A49" s="42">
        <v>5</v>
      </c>
      <c r="B49" s="35" t="s">
        <v>114</v>
      </c>
      <c r="C49" s="34">
        <v>481.8</v>
      </c>
      <c r="D49" s="41" t="s">
        <v>77</v>
      </c>
      <c r="E49" s="34">
        <v>2</v>
      </c>
    </row>
    <row r="50" spans="1:5" x14ac:dyDescent="0.25">
      <c r="A50" s="42">
        <v>14</v>
      </c>
      <c r="B50" s="35" t="s">
        <v>115</v>
      </c>
      <c r="C50" s="34">
        <v>606.71</v>
      </c>
      <c r="D50" s="41" t="s">
        <v>77</v>
      </c>
      <c r="E50" s="34">
        <v>1</v>
      </c>
    </row>
    <row r="51" spans="1:5" x14ac:dyDescent="0.25">
      <c r="A51" s="42">
        <v>6</v>
      </c>
      <c r="B51" s="35" t="s">
        <v>30</v>
      </c>
      <c r="C51" s="34">
        <v>179.6</v>
      </c>
      <c r="D51" s="41" t="s">
        <v>77</v>
      </c>
      <c r="E51" s="34">
        <v>1</v>
      </c>
    </row>
    <row r="52" spans="1:5" x14ac:dyDescent="0.25">
      <c r="A52" s="42">
        <v>5</v>
      </c>
      <c r="B52" s="35" t="s">
        <v>116</v>
      </c>
      <c r="C52" s="34">
        <v>2053.16</v>
      </c>
      <c r="D52" s="41" t="s">
        <v>4</v>
      </c>
      <c r="E52" s="34">
        <v>2.7</v>
      </c>
    </row>
    <row r="53" spans="1:5" x14ac:dyDescent="0.25">
      <c r="A53" s="42">
        <v>5</v>
      </c>
      <c r="B53" s="35" t="s">
        <v>117</v>
      </c>
      <c r="C53" s="34">
        <v>906.54</v>
      </c>
      <c r="D53" s="41" t="s">
        <v>118</v>
      </c>
      <c r="E53" s="34">
        <v>2</v>
      </c>
    </row>
    <row r="54" spans="1:5" x14ac:dyDescent="0.25">
      <c r="A54" s="42">
        <v>4</v>
      </c>
      <c r="B54" s="35" t="s">
        <v>119</v>
      </c>
      <c r="C54" s="34">
        <v>1234.18</v>
      </c>
      <c r="D54" s="41" t="s">
        <v>4</v>
      </c>
      <c r="E54" s="34">
        <v>15427.2</v>
      </c>
    </row>
    <row r="55" spans="1:5" x14ac:dyDescent="0.25">
      <c r="A55" s="42">
        <v>4</v>
      </c>
      <c r="B55" s="35" t="s">
        <v>120</v>
      </c>
      <c r="C55" s="34">
        <v>1388.45</v>
      </c>
      <c r="D55" s="41" t="s">
        <v>4</v>
      </c>
      <c r="E55" s="34">
        <v>15427.2</v>
      </c>
    </row>
    <row r="56" spans="1:5" x14ac:dyDescent="0.25">
      <c r="A56" s="42">
        <v>4</v>
      </c>
      <c r="B56" s="35" t="s">
        <v>121</v>
      </c>
      <c r="C56" s="34">
        <v>5862.34</v>
      </c>
      <c r="D56" s="41" t="s">
        <v>4</v>
      </c>
      <c r="E56" s="34">
        <v>15427.2</v>
      </c>
    </row>
    <row r="57" spans="1:5" x14ac:dyDescent="0.25">
      <c r="A57" s="42">
        <v>4</v>
      </c>
      <c r="B57" s="35" t="s">
        <v>122</v>
      </c>
      <c r="C57" s="34">
        <v>5862.34</v>
      </c>
      <c r="D57" s="41" t="s">
        <v>4</v>
      </c>
      <c r="E57" s="34">
        <v>15427.2</v>
      </c>
    </row>
    <row r="58" spans="1:5" x14ac:dyDescent="0.25">
      <c r="A58" s="42">
        <v>6</v>
      </c>
      <c r="B58" s="35" t="s">
        <v>32</v>
      </c>
      <c r="C58" s="34">
        <v>1890.98</v>
      </c>
      <c r="D58" s="41" t="s">
        <v>33</v>
      </c>
      <c r="E58" s="34">
        <v>7</v>
      </c>
    </row>
    <row r="59" spans="1:5" x14ac:dyDescent="0.25">
      <c r="A59" s="42">
        <v>5</v>
      </c>
      <c r="B59" s="35" t="s">
        <v>123</v>
      </c>
      <c r="C59" s="34">
        <v>5423.76</v>
      </c>
      <c r="D59" s="41" t="s">
        <v>77</v>
      </c>
      <c r="E59" s="34">
        <v>8</v>
      </c>
    </row>
    <row r="60" spans="1:5" x14ac:dyDescent="0.25">
      <c r="A60" s="42"/>
      <c r="B60" s="35"/>
      <c r="C60" s="33">
        <v>683641.97</v>
      </c>
      <c r="D60" s="41"/>
      <c r="E60" s="34"/>
    </row>
  </sheetData>
  <autoFilter ref="A3:E6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6" sqref="E26"/>
    </sheetView>
  </sheetViews>
  <sheetFormatPr defaultRowHeight="15" x14ac:dyDescent="0.25"/>
  <cols>
    <col min="1" max="1" width="11.7109375" customWidth="1"/>
    <col min="2" max="5" width="15.140625" customWidth="1"/>
    <col min="6" max="8" width="11.7109375" customWidth="1"/>
  </cols>
  <sheetData>
    <row r="1" spans="1:8" ht="16.5" x14ac:dyDescent="0.25">
      <c r="A1" s="64" t="s">
        <v>43</v>
      </c>
      <c r="B1" s="64"/>
      <c r="C1" s="64"/>
      <c r="D1" s="64"/>
      <c r="E1" s="64"/>
      <c r="F1" s="64"/>
      <c r="G1" s="64"/>
      <c r="H1" s="64"/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ht="25.5" x14ac:dyDescent="0.25">
      <c r="A3" s="44" t="s">
        <v>44</v>
      </c>
      <c r="B3" s="59" t="s">
        <v>45</v>
      </c>
      <c r="C3" s="60"/>
      <c r="D3" s="44" t="s">
        <v>46</v>
      </c>
      <c r="E3" s="44" t="s">
        <v>47</v>
      </c>
      <c r="F3" s="44" t="s">
        <v>48</v>
      </c>
      <c r="G3" s="45" t="s">
        <v>49</v>
      </c>
      <c r="H3" s="45" t="s">
        <v>50</v>
      </c>
    </row>
    <row r="4" spans="1:8" x14ac:dyDescent="0.25">
      <c r="A4" s="46" t="s">
        <v>51</v>
      </c>
      <c r="B4" s="47" t="s">
        <v>52</v>
      </c>
      <c r="C4" s="65" t="s">
        <v>53</v>
      </c>
      <c r="D4" s="65"/>
      <c r="E4" s="65"/>
      <c r="F4" s="65"/>
      <c r="G4" s="65"/>
      <c r="H4" s="66"/>
    </row>
    <row r="5" spans="1:8" x14ac:dyDescent="0.25">
      <c r="A5" s="44" t="s">
        <v>54</v>
      </c>
      <c r="B5" s="59" t="s">
        <v>55</v>
      </c>
      <c r="C5" s="60"/>
      <c r="D5" s="48">
        <v>63717.2</v>
      </c>
      <c r="E5" s="48">
        <v>60782.66</v>
      </c>
      <c r="F5" s="49">
        <v>95.39</v>
      </c>
      <c r="G5" s="50" t="s">
        <v>56</v>
      </c>
      <c r="H5" s="50" t="s">
        <v>57</v>
      </c>
    </row>
    <row r="6" spans="1:8" x14ac:dyDescent="0.25">
      <c r="A6" s="44" t="s">
        <v>54</v>
      </c>
      <c r="B6" s="59" t="s">
        <v>55</v>
      </c>
      <c r="C6" s="60"/>
      <c r="D6" s="48">
        <v>63717.2</v>
      </c>
      <c r="E6" s="48">
        <v>56189.14</v>
      </c>
      <c r="F6" s="49">
        <v>88.19</v>
      </c>
      <c r="G6" s="50" t="s">
        <v>58</v>
      </c>
      <c r="H6" s="50" t="s">
        <v>57</v>
      </c>
    </row>
    <row r="7" spans="1:8" x14ac:dyDescent="0.25">
      <c r="A7" s="44" t="s">
        <v>54</v>
      </c>
      <c r="B7" s="59" t="s">
        <v>55</v>
      </c>
      <c r="C7" s="60"/>
      <c r="D7" s="48">
        <v>64140.58</v>
      </c>
      <c r="E7" s="48">
        <v>55546.720000000001</v>
      </c>
      <c r="F7" s="49">
        <v>86.6</v>
      </c>
      <c r="G7" s="50" t="s">
        <v>59</v>
      </c>
      <c r="H7" s="50" t="s">
        <v>57</v>
      </c>
    </row>
    <row r="8" spans="1:8" x14ac:dyDescent="0.25">
      <c r="A8" s="44" t="s">
        <v>54</v>
      </c>
      <c r="B8" s="59" t="s">
        <v>55</v>
      </c>
      <c r="C8" s="60"/>
      <c r="D8" s="48">
        <v>57066.41</v>
      </c>
      <c r="E8" s="48">
        <v>47548.58</v>
      </c>
      <c r="F8" s="49">
        <v>83.32</v>
      </c>
      <c r="G8" s="50" t="s">
        <v>60</v>
      </c>
      <c r="H8" s="50" t="s">
        <v>57</v>
      </c>
    </row>
    <row r="9" spans="1:8" x14ac:dyDescent="0.25">
      <c r="A9" s="44" t="s">
        <v>54</v>
      </c>
      <c r="B9" s="59" t="s">
        <v>55</v>
      </c>
      <c r="C9" s="60"/>
      <c r="D9" s="48">
        <v>63780.77</v>
      </c>
      <c r="E9" s="48">
        <v>59832.41</v>
      </c>
      <c r="F9" s="49">
        <v>93.81</v>
      </c>
      <c r="G9" s="50" t="s">
        <v>61</v>
      </c>
      <c r="H9" s="50" t="s">
        <v>57</v>
      </c>
    </row>
    <row r="10" spans="1:8" x14ac:dyDescent="0.25">
      <c r="A10" s="44" t="s">
        <v>54</v>
      </c>
      <c r="B10" s="59" t="s">
        <v>55</v>
      </c>
      <c r="C10" s="60"/>
      <c r="D10" s="48">
        <v>63780.77</v>
      </c>
      <c r="E10" s="48">
        <v>53658.83</v>
      </c>
      <c r="F10" s="49">
        <v>84.13</v>
      </c>
      <c r="G10" s="50" t="s">
        <v>62</v>
      </c>
      <c r="H10" s="50" t="s">
        <v>57</v>
      </c>
    </row>
    <row r="11" spans="1:8" x14ac:dyDescent="0.25">
      <c r="A11" s="44" t="s">
        <v>54</v>
      </c>
      <c r="B11" s="59" t="s">
        <v>55</v>
      </c>
      <c r="C11" s="60"/>
      <c r="D11" s="48">
        <v>65131.46</v>
      </c>
      <c r="E11" s="48">
        <v>58706.18</v>
      </c>
      <c r="F11" s="49">
        <v>90.13</v>
      </c>
      <c r="G11" s="50" t="s">
        <v>63</v>
      </c>
      <c r="H11" s="50" t="s">
        <v>57</v>
      </c>
    </row>
    <row r="12" spans="1:8" x14ac:dyDescent="0.25">
      <c r="A12" s="44" t="s">
        <v>54</v>
      </c>
      <c r="B12" s="59" t="s">
        <v>55</v>
      </c>
      <c r="C12" s="60"/>
      <c r="D12" s="48">
        <v>66061.210000000006</v>
      </c>
      <c r="E12" s="48">
        <v>38158.629999999997</v>
      </c>
      <c r="F12" s="49">
        <v>57.76</v>
      </c>
      <c r="G12" s="50" t="s">
        <v>64</v>
      </c>
      <c r="H12" s="50" t="s">
        <v>57</v>
      </c>
    </row>
    <row r="13" spans="1:8" x14ac:dyDescent="0.25">
      <c r="A13" s="44" t="s">
        <v>54</v>
      </c>
      <c r="B13" s="59" t="s">
        <v>55</v>
      </c>
      <c r="C13" s="60"/>
      <c r="D13" s="48">
        <v>65400.63</v>
      </c>
      <c r="E13" s="48">
        <v>55127.34</v>
      </c>
      <c r="F13" s="49">
        <v>84.29</v>
      </c>
      <c r="G13" s="50" t="s">
        <v>65</v>
      </c>
      <c r="H13" s="50" t="s">
        <v>57</v>
      </c>
    </row>
    <row r="14" spans="1:8" x14ac:dyDescent="0.25">
      <c r="A14" s="44" t="s">
        <v>54</v>
      </c>
      <c r="B14" s="59" t="s">
        <v>55</v>
      </c>
      <c r="C14" s="60"/>
      <c r="D14" s="48">
        <v>66061.210000000006</v>
      </c>
      <c r="E14" s="48">
        <v>49594.43</v>
      </c>
      <c r="F14" s="49">
        <v>75.069999999999993</v>
      </c>
      <c r="G14" s="50" t="s">
        <v>66</v>
      </c>
      <c r="H14" s="50" t="s">
        <v>57</v>
      </c>
    </row>
    <row r="15" spans="1:8" x14ac:dyDescent="0.25">
      <c r="A15" s="44" t="s">
        <v>54</v>
      </c>
      <c r="B15" s="59" t="s">
        <v>55</v>
      </c>
      <c r="C15" s="60"/>
      <c r="D15" s="48">
        <v>66251.92</v>
      </c>
      <c r="E15" s="48">
        <v>54379.16</v>
      </c>
      <c r="F15" s="49">
        <v>82.08</v>
      </c>
      <c r="G15" s="50" t="s">
        <v>67</v>
      </c>
      <c r="H15" s="50" t="s">
        <v>57</v>
      </c>
    </row>
    <row r="16" spans="1:8" x14ac:dyDescent="0.25">
      <c r="A16" s="44" t="s">
        <v>54</v>
      </c>
      <c r="B16" s="59" t="s">
        <v>55</v>
      </c>
      <c r="C16" s="60"/>
      <c r="D16" s="48">
        <v>66188.36</v>
      </c>
      <c r="E16" s="48">
        <v>72624.28</v>
      </c>
      <c r="F16" s="49">
        <v>109.72</v>
      </c>
      <c r="G16" s="50" t="s">
        <v>68</v>
      </c>
      <c r="H16" s="50" t="s">
        <v>57</v>
      </c>
    </row>
    <row r="17" spans="1:8" x14ac:dyDescent="0.25">
      <c r="A17" s="61" t="s">
        <v>69</v>
      </c>
      <c r="B17" s="62"/>
      <c r="C17" s="63"/>
      <c r="D17" s="51">
        <v>771297.72</v>
      </c>
      <c r="E17" s="51">
        <v>662148.36</v>
      </c>
      <c r="F17" s="52">
        <v>85.85</v>
      </c>
      <c r="G17" s="50" t="s">
        <v>51</v>
      </c>
      <c r="H17" s="50" t="s">
        <v>51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8</vt:lpstr>
      <vt:lpstr>Работы 2019</vt:lpstr>
      <vt:lpstr>Справка</vt:lpstr>
      <vt:lpstr>'Украинский бульвар, д. 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2019-01-30T04:56:40Z</cp:lastPrinted>
  <dcterms:created xsi:type="dcterms:W3CDTF">2016-03-18T02:51:51Z</dcterms:created>
  <dcterms:modified xsi:type="dcterms:W3CDTF">2020-03-18T04:40:22Z</dcterms:modified>
</cp:coreProperties>
</file>