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Украинский бульвар, д. 18" sheetId="1" r:id="rId1"/>
    <sheet name="Работы 2019" sheetId="2" r:id="rId2"/>
    <sheet name="Справка" sheetId="3" r:id="rId3"/>
  </sheets>
  <definedNames>
    <definedName name="_xlnm._FilterDatabase" localSheetId="1" hidden="1">'Работы 2019'!$A$3:$E$48</definedName>
    <definedName name="_xlnm.Print_Area" localSheetId="0">'Украинский бульвар, д. 18'!$A$1:$D$77</definedName>
  </definedNames>
  <calcPr calcId="144525"/>
</workbook>
</file>

<file path=xl/calcChain.xml><?xml version="1.0" encoding="utf-8"?>
<calcChain xmlns="http://schemas.openxmlformats.org/spreadsheetml/2006/main">
  <c r="B77" i="1" l="1"/>
  <c r="B76" i="1"/>
  <c r="B75" i="1"/>
  <c r="H74" i="1" l="1"/>
  <c r="B67" i="1"/>
  <c r="B58" i="1"/>
  <c r="B37" i="1"/>
  <c r="B22" i="1"/>
  <c r="B8" i="1"/>
  <c r="B29" i="1"/>
  <c r="B19" i="1"/>
  <c r="B10" i="1"/>
  <c r="B9" i="1" s="1"/>
  <c r="B11" i="1" s="1"/>
  <c r="B64" i="1"/>
  <c r="B13" i="1" l="1"/>
  <c r="B61" i="1"/>
  <c r="B16" i="1"/>
  <c r="B74" i="1" l="1"/>
  <c r="B72" i="1"/>
  <c r="B71" i="1" s="1"/>
</calcChain>
</file>

<file path=xl/sharedStrings.xml><?xml version="1.0" encoding="utf-8"?>
<sst xmlns="http://schemas.openxmlformats.org/spreadsheetml/2006/main" count="311" uniqueCount="124">
  <si>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</si>
  <si>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</si>
  <si>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</si>
  <si>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</si>
  <si>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</si>
  <si>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</si>
  <si>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</si>
  <si>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</si>
  <si>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</si>
  <si>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</si>
  <si>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</si>
  <si>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</si>
  <si>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</si>
  <si>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</si>
  <si>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</si>
  <si>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</si>
  <si>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</si>
  <si>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</si>
  <si>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</si>
  <si>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</si>
  <si>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</si>
  <si>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</si>
  <si>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</si>
  <si>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</si>
  <si>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</si>
  <si>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</si>
  <si>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</si>
  <si>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</si>
  <si>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Дератизация</t>
  </si>
  <si>
    <t>Устранение свищей хомутами</t>
  </si>
  <si>
    <t>Выезд а/машины по заявке</t>
  </si>
  <si>
    <t>выезд</t>
  </si>
  <si>
    <t>Адрес: Украинский бульвар, д. 18</t>
  </si>
  <si>
    <t>Старшие по дому</t>
  </si>
  <si>
    <t>раз</t>
  </si>
  <si>
    <t>осмотр подвала</t>
  </si>
  <si>
    <t>1 стояк</t>
  </si>
  <si>
    <t>Ремонт шиферной кровли</t>
  </si>
  <si>
    <t>Замена электропроводки</t>
  </si>
  <si>
    <t>Закрытие и открытие стояков</t>
  </si>
  <si>
    <t>Кол-во</t>
  </si>
  <si>
    <t>Ед.изм</t>
  </si>
  <si>
    <t>Наименование работ</t>
  </si>
  <si>
    <t xml:space="preserve">По адресу УКРАИНСКИЙ б-р д.18                                          </t>
  </si>
  <si>
    <t>Доходы по дому:</t>
  </si>
  <si>
    <t>Расходы по снятию показаний с ИПУ по электроэнергии</t>
  </si>
  <si>
    <t>Справка об уровне сбора платы за жилое помещение по состоянию на 12.03.2020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</si>
  <si>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</si>
  <si>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</si>
  <si>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</si>
  <si>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</si>
  <si>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</si>
  <si>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</si>
  <si>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</si>
  <si>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</si>
  <si>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</si>
  <si>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</si>
  <si>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09</t>
  </si>
  <si>
    <t>УКРАИНСКИЙ б-р д.18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</si>
  <si>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</si>
  <si>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</si>
  <si>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</si>
  <si>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</si>
  <si>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</si>
  <si>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</si>
  <si>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</si>
  <si>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</si>
  <si>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</si>
  <si>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</si>
  <si>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</si>
  <si>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</si>
  <si>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</si>
  <si>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</si>
  <si>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</si>
  <si>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</si>
  <si>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</si>
  <si>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</si>
  <si>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</si>
  <si>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</si>
  <si>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Замена электрической лампы накаливания</t>
  </si>
  <si>
    <t>шт.</t>
  </si>
  <si>
    <t>Замена электропатрона с материалами при открытой арматуре</t>
  </si>
  <si>
    <t>Изготовление и установка доски объявления  (из ДВП)</t>
  </si>
  <si>
    <t>Организация мест накоп.ртуть сод-х ламп 3,4 кв. 2019г. К=0,6;0,8;0,85;</t>
  </si>
  <si>
    <t>Очистка канализационной сети</t>
  </si>
  <si>
    <t>Протяжка контактов на электроприборах</t>
  </si>
  <si>
    <t>Ремонт вентилей д.20-32</t>
  </si>
  <si>
    <t>Ремонт металлической двери</t>
  </si>
  <si>
    <t>Смена вентиля до 20 мм</t>
  </si>
  <si>
    <t>Смена вентиля, д. 20 мм</t>
  </si>
  <si>
    <t>Смена задвижек д.80</t>
  </si>
  <si>
    <t>Смена резьб (для всех диаметров с применением электросварочных работ)</t>
  </si>
  <si>
    <t>Смена труб ХВС и ГВС д.20</t>
  </si>
  <si>
    <t>Смена труб из водогазопроводных труб д.57 с производством сварочных ра</t>
  </si>
  <si>
    <t>Содержание ДРС 1,2 кв.2019 г. к=0,8</t>
  </si>
  <si>
    <t>Содержание ДРС 3,4 кв. 2019 г. коэф. 0,8</t>
  </si>
  <si>
    <t>Тех.обслуживание ГО К=0,6;0,8;0,85;0,9;1 (3,4 кв. 2019 г.)</t>
  </si>
  <si>
    <t>Тех.обслуживание ГО к=0,6;0,8;0,85;0,9;1 (1,2 кв.2019)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</si>
  <si>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</si>
  <si>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</si>
  <si>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</si>
  <si>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</si>
  <si>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</si>
  <si>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</si>
  <si>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</si>
  <si>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</si>
  <si>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</si>
  <si>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</si>
  <si>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косметический ремонт подъезда-2п</t>
  </si>
  <si>
    <t>подъезд</t>
  </si>
  <si>
    <t>сброс воздуха со стояков отопления</t>
  </si>
  <si>
    <t>смена труб ГВС  и ХВС д.20 ПП</t>
  </si>
  <si>
    <t>№ раб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</si>
  <si>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</si>
  <si>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</si>
  <si>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</si>
  <si>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</si>
  <si>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</si>
  <si>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</si>
  <si>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</si>
  <si>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</si>
  <si>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</si>
  <si>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 на 31.12.2019 г. 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</si>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</sst>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-;\-* #,##0.00_-;_-* &quot;-&quot;??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67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4" fontId="6" fillId="0" borderId="2" xfId="3" applyNumberFormat="1" applyFont="1" applyFill="1" applyBorder="1" applyAlignment="1">
      <alignment vertical="center"/>
    </xf>
    <xf numFmtId="4" fontId="0" fillId="0" borderId="2" xfId="0" applyNumberFormat="1" applyFill="1" applyBorder="1"/>
    <xf numFmtId="4" fontId="8" fillId="0" borderId="2" xfId="3" applyNumberFormat="1" applyFont="1" applyFill="1" applyBorder="1" applyAlignment="1">
      <alignment vertical="center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horizontal="center"/>
    </xf>
    <xf numFmtId="164" fontId="4" fillId="0" borderId="2" xfId="3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34" borderId="2" xfId="0" applyFont="1" applyFill="1" applyBorder="1" applyAlignment="1">
      <alignment horizontal="center" vertical="center"/>
    </xf>
    <xf numFmtId="165" fontId="14" fillId="0" borderId="2" xfId="0" applyNumberFormat="1" applyFont="1" applyFill="1" applyBorder="1"/>
    <xf numFmtId="165" fontId="0" fillId="0" borderId="2" xfId="0" applyNumberFormat="1" applyFill="1" applyBorder="1"/>
    <xf numFmtId="0" fontId="0" fillId="34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/>
    <xf numFmtId="0" fontId="0" fillId="0" borderId="2" xfId="0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11" xfId="0" applyNumberFormat="1" applyFont="1" applyFill="1" applyBorder="1" applyAlignment="1" applyProtection="1">
      <alignment horizontal="left" vertical="center" wrapText="1"/>
    </xf>
    <xf numFmtId="0" fontId="30" fillId="33" borderId="12" xfId="0" applyNumberFormat="1" applyFont="1" applyFill="1" applyBorder="1" applyAlignment="1" applyProtection="1">
      <alignment horizontal="left" vertical="center" wrapText="1"/>
    </xf>
    <xf numFmtId="4" fontId="30" fillId="33" borderId="11" xfId="0" applyNumberFormat="1" applyFont="1" applyFill="1" applyBorder="1" applyAlignment="1" applyProtection="1">
      <alignment horizontal="center" vertical="top" wrapText="1"/>
    </xf>
    <xf numFmtId="2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11" xfId="0" applyNumberFormat="1" applyFont="1" applyFill="1" applyBorder="1" applyAlignment="1" applyProtection="1">
      <alignment horizontal="center" vertical="center" wrapText="1"/>
    </xf>
    <xf numFmtId="4" fontId="30" fillId="33" borderId="11" xfId="0" applyNumberFormat="1" applyFont="1" applyFill="1" applyBorder="1" applyAlignment="1" applyProtection="1">
      <alignment horizontal="center" vertical="center" wrapText="1"/>
    </xf>
    <xf numFmtId="2" fontId="30" fillId="33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0" fillId="33" borderId="12" xfId="0" applyNumberFormat="1" applyFont="1" applyFill="1" applyBorder="1" applyAlignment="1" applyProtection="1">
      <alignment horizontal="center" vertical="top" wrapText="1"/>
    </xf>
    <xf numFmtId="0" fontId="30" fillId="33" borderId="13" xfId="0" applyNumberFormat="1" applyFont="1" applyFill="1" applyBorder="1" applyAlignment="1" applyProtection="1">
      <alignment horizontal="center" vertical="top" wrapText="1"/>
    </xf>
    <xf numFmtId="0" fontId="30" fillId="33" borderId="12" xfId="0" applyNumberFormat="1" applyFont="1" applyFill="1" applyBorder="1" applyAlignment="1" applyProtection="1">
      <alignment horizontal="center" vertical="center" wrapText="1"/>
    </xf>
    <xf numFmtId="0" fontId="30" fillId="33" borderId="14" xfId="0" applyNumberFormat="1" applyFont="1" applyFill="1" applyBorder="1" applyAlignment="1" applyProtection="1">
      <alignment horizontal="center" vertical="center" wrapText="1"/>
    </xf>
    <xf numFmtId="0" fontId="30" fillId="33" borderId="13" xfId="0" applyNumberFormat="1" applyFont="1" applyFill="1" applyBorder="1" applyAlignment="1" applyProtection="1">
      <alignment horizontal="center" vertical="center" wrapText="1"/>
    </xf>
    <xf numFmtId="0" fontId="29" fillId="33" borderId="0" xfId="0" applyNumberFormat="1" applyFont="1" applyFill="1" applyBorder="1" applyAlignment="1" applyProtection="1">
      <alignment horizontal="center" vertical="top" wrapText="1"/>
    </xf>
    <xf numFmtId="0" fontId="30" fillId="33" borderId="14" xfId="0" applyNumberFormat="1" applyFont="1" applyFill="1" applyBorder="1" applyAlignment="1" applyProtection="1">
      <alignment horizontal="left" vertical="center" wrapText="1"/>
    </xf>
    <xf numFmtId="0" fontId="30" fillId="33" borderId="13" xfId="0" applyNumberFormat="1" applyFont="1" applyFill="1" applyBorder="1" applyAlignment="1" applyProtection="1">
      <alignment horizontal="left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77"/>
  <sheetViews>
    <sheetView tabSelected="1" workbookViewId="0">
      <pane ySplit="3" topLeftCell="A4" activePane="bottomLeft" state="frozen"/>
      <selection pane="bottomLeft" activeCell="B76" sqref="B76"/>
    </sheetView>
  </sheetViews>
  <sheetFormatPr defaultRowHeight="15" x14ac:dyDescent="0.25"/>
  <cols>
    <col min="1" max="1" width="74.28515625" style="5" customWidth="1"/>
    <col min="2" max="2" width="20.42578125" style="7" customWidth="1"/>
    <col min="3" max="3" width="12.140625" style="3" customWidth="1"/>
    <col min="4" max="4" width="15.710937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0.5" customHeight="1" x14ac:dyDescent="0.25">
      <c r="A1" s="55" t="s">
        <v>7</v>
      </c>
      <c r="B1" s="55"/>
      <c r="C1" s="55"/>
      <c r="D1" s="55"/>
    </row>
    <row r="2" spans="1:4" s="8" customFormat="1" ht="15.75" x14ac:dyDescent="0.25">
      <c r="A2" s="26" t="s">
        <v>32</v>
      </c>
      <c r="B2" s="57" t="s">
        <v>113</v>
      </c>
      <c r="C2" s="57"/>
      <c r="D2" s="57"/>
    </row>
    <row r="3" spans="1:4" ht="57" x14ac:dyDescent="0.25">
      <c r="A3" s="9" t="s">
        <v>2</v>
      </c>
      <c r="B3" s="10" t="s">
        <v>27</v>
      </c>
      <c r="C3" s="11" t="s">
        <v>0</v>
      </c>
      <c r="D3" s="34" t="s">
        <v>1</v>
      </c>
    </row>
    <row r="4" spans="1:4" x14ac:dyDescent="0.25">
      <c r="A4" s="13" t="s">
        <v>114</v>
      </c>
      <c r="B4" s="31">
        <v>47493.961200000136</v>
      </c>
      <c r="C4" s="54" t="s">
        <v>123</v>
      </c>
      <c r="D4" s="12"/>
    </row>
    <row r="5" spans="1:4" x14ac:dyDescent="0.25">
      <c r="A5" s="58" t="s">
        <v>44</v>
      </c>
      <c r="B5" s="58"/>
      <c r="C5" s="58"/>
      <c r="D5" s="58"/>
    </row>
    <row r="6" spans="1:4" x14ac:dyDescent="0.25">
      <c r="A6" s="13" t="s">
        <v>115</v>
      </c>
      <c r="B6" s="31">
        <v>765634.98</v>
      </c>
      <c r="C6" s="54" t="s">
        <v>123</v>
      </c>
      <c r="D6" s="12"/>
    </row>
    <row r="7" spans="1:4" x14ac:dyDescent="0.25">
      <c r="A7" s="13" t="s">
        <v>116</v>
      </c>
      <c r="B7" s="31">
        <v>703015.22</v>
      </c>
      <c r="C7" s="54" t="s">
        <v>123</v>
      </c>
      <c r="D7" s="12"/>
    </row>
    <row r="8" spans="1:4" x14ac:dyDescent="0.25">
      <c r="A8" s="13" t="s">
        <v>117</v>
      </c>
      <c r="B8" s="31">
        <f>B7-B6</f>
        <v>-62619.760000000009</v>
      </c>
      <c r="C8" s="54" t="s">
        <v>123</v>
      </c>
      <c r="D8" s="12"/>
    </row>
    <row r="9" spans="1:4" x14ac:dyDescent="0.25">
      <c r="A9" s="14" t="s">
        <v>8</v>
      </c>
      <c r="B9" s="31">
        <f>B10</f>
        <v>10157.76</v>
      </c>
      <c r="C9" s="54" t="s">
        <v>123</v>
      </c>
      <c r="D9" s="12"/>
    </row>
    <row r="10" spans="1:4" x14ac:dyDescent="0.25">
      <c r="A10" s="15" t="s">
        <v>9</v>
      </c>
      <c r="B10" s="32">
        <f>450*12+396.48*12</f>
        <v>10157.76</v>
      </c>
      <c r="C10" s="17" t="s">
        <v>123</v>
      </c>
      <c r="D10" s="12"/>
    </row>
    <row r="11" spans="1:4" x14ac:dyDescent="0.25">
      <c r="A11" s="16" t="s">
        <v>118</v>
      </c>
      <c r="B11" s="28">
        <f>B6+B9</f>
        <v>775792.74</v>
      </c>
      <c r="C11" s="54" t="s">
        <v>123</v>
      </c>
      <c r="D11" s="18"/>
    </row>
    <row r="12" spans="1:4" x14ac:dyDescent="0.25">
      <c r="A12" s="56" t="s">
        <v>10</v>
      </c>
      <c r="B12" s="56"/>
      <c r="C12" s="56"/>
      <c r="D12" s="56"/>
    </row>
    <row r="13" spans="1:4" x14ac:dyDescent="0.25">
      <c r="A13" s="19" t="s">
        <v>11</v>
      </c>
      <c r="B13" s="28">
        <f>B14+B15</f>
        <v>118804.93</v>
      </c>
      <c r="C13" s="54" t="s">
        <v>123</v>
      </c>
      <c r="D13" s="18"/>
    </row>
    <row r="14" spans="1:4" s="20" customFormat="1" x14ac:dyDescent="0.25">
      <c r="A14" s="27" t="s">
        <v>102</v>
      </c>
      <c r="B14" s="29">
        <v>57938.59</v>
      </c>
      <c r="C14" s="33" t="s">
        <v>4</v>
      </c>
      <c r="D14" s="33">
        <v>15409.2</v>
      </c>
    </row>
    <row r="15" spans="1:4" s="20" customFormat="1" x14ac:dyDescent="0.25">
      <c r="A15" s="27" t="s">
        <v>103</v>
      </c>
      <c r="B15" s="29">
        <v>60866.34</v>
      </c>
      <c r="C15" s="33" t="s">
        <v>4</v>
      </c>
      <c r="D15" s="33">
        <v>15409.2</v>
      </c>
    </row>
    <row r="16" spans="1:4" ht="28.5" x14ac:dyDescent="0.25">
      <c r="A16" s="19" t="s">
        <v>12</v>
      </c>
      <c r="B16" s="28">
        <f>B18+B17</f>
        <v>46215.69</v>
      </c>
      <c r="C16" s="54" t="s">
        <v>123</v>
      </c>
      <c r="D16" s="18"/>
    </row>
    <row r="17" spans="1:4" s="20" customFormat="1" x14ac:dyDescent="0.25">
      <c r="A17" s="27" t="s">
        <v>98</v>
      </c>
      <c r="B17" s="29">
        <v>20641.07</v>
      </c>
      <c r="C17" s="33" t="s">
        <v>4</v>
      </c>
      <c r="D17" s="33">
        <v>12981.8</v>
      </c>
    </row>
    <row r="18" spans="1:4" s="20" customFormat="1" x14ac:dyDescent="0.25">
      <c r="A18" s="27" t="s">
        <v>99</v>
      </c>
      <c r="B18" s="29">
        <v>25574.62</v>
      </c>
      <c r="C18" s="33" t="s">
        <v>4</v>
      </c>
      <c r="D18" s="33">
        <v>15406.4</v>
      </c>
    </row>
    <row r="19" spans="1:4" x14ac:dyDescent="0.25">
      <c r="A19" s="19" t="s">
        <v>13</v>
      </c>
      <c r="B19" s="28">
        <f>B20+B21</f>
        <v>72886.720000000001</v>
      </c>
      <c r="C19" s="54" t="s">
        <v>123</v>
      </c>
      <c r="D19" s="22"/>
    </row>
    <row r="20" spans="1:4" s="20" customFormat="1" x14ac:dyDescent="0.25">
      <c r="A20" s="27" t="s">
        <v>75</v>
      </c>
      <c r="B20" s="29">
        <v>36655.24</v>
      </c>
      <c r="C20" s="33" t="s">
        <v>14</v>
      </c>
      <c r="D20" s="33">
        <v>692</v>
      </c>
    </row>
    <row r="21" spans="1:4" s="20" customFormat="1" x14ac:dyDescent="0.25">
      <c r="A21" s="27" t="s">
        <v>76</v>
      </c>
      <c r="B21" s="29">
        <v>36231.480000000003</v>
      </c>
      <c r="C21" s="33" t="s">
        <v>14</v>
      </c>
      <c r="D21" s="33">
        <v>684</v>
      </c>
    </row>
    <row r="22" spans="1:4" ht="28.5" x14ac:dyDescent="0.25">
      <c r="A22" s="19" t="s">
        <v>15</v>
      </c>
      <c r="B22" s="28">
        <f>SUM(B23:B28)</f>
        <v>17104.23</v>
      </c>
      <c r="C22" s="54" t="s">
        <v>123</v>
      </c>
      <c r="D22" s="18"/>
    </row>
    <row r="23" spans="1:4" s="20" customFormat="1" x14ac:dyDescent="0.25">
      <c r="A23" s="27" t="s">
        <v>77</v>
      </c>
      <c r="B23" s="29">
        <v>1386.83</v>
      </c>
      <c r="C23" s="33" t="s">
        <v>4</v>
      </c>
      <c r="D23" s="33">
        <v>15409.2</v>
      </c>
    </row>
    <row r="24" spans="1:4" s="20" customFormat="1" x14ac:dyDescent="0.25">
      <c r="A24" s="27" t="s">
        <v>78</v>
      </c>
      <c r="B24" s="29">
        <v>1386.83</v>
      </c>
      <c r="C24" s="33" t="s">
        <v>4</v>
      </c>
      <c r="D24" s="33">
        <v>15409.2</v>
      </c>
    </row>
    <row r="25" spans="1:4" s="20" customFormat="1" x14ac:dyDescent="0.25">
      <c r="A25" s="27" t="s">
        <v>104</v>
      </c>
      <c r="B25" s="29">
        <v>1232.74</v>
      </c>
      <c r="C25" s="33" t="s">
        <v>4</v>
      </c>
      <c r="D25" s="33">
        <v>15409.2</v>
      </c>
    </row>
    <row r="26" spans="1:4" s="20" customFormat="1" x14ac:dyDescent="0.25">
      <c r="A26" s="27" t="s">
        <v>105</v>
      </c>
      <c r="B26" s="29">
        <v>1386.83</v>
      </c>
      <c r="C26" s="33" t="s">
        <v>4</v>
      </c>
      <c r="D26" s="33">
        <v>15409.2</v>
      </c>
    </row>
    <row r="27" spans="1:4" s="20" customFormat="1" x14ac:dyDescent="0.25">
      <c r="A27" s="27" t="s">
        <v>106</v>
      </c>
      <c r="B27" s="29">
        <v>5855.5</v>
      </c>
      <c r="C27" s="33" t="s">
        <v>4</v>
      </c>
      <c r="D27" s="33">
        <v>15409.2</v>
      </c>
    </row>
    <row r="28" spans="1:4" s="20" customFormat="1" x14ac:dyDescent="0.25">
      <c r="A28" s="27" t="s">
        <v>107</v>
      </c>
      <c r="B28" s="29">
        <v>5855.5</v>
      </c>
      <c r="C28" s="33" t="s">
        <v>4</v>
      </c>
      <c r="D28" s="33">
        <v>15409.2</v>
      </c>
    </row>
    <row r="29" spans="1:4" ht="42.75" x14ac:dyDescent="0.25">
      <c r="A29" s="19" t="s">
        <v>16</v>
      </c>
      <c r="B29" s="28">
        <f>SUM(B30:B36)</f>
        <v>93462.88</v>
      </c>
      <c r="C29" s="54" t="s">
        <v>123</v>
      </c>
      <c r="D29" s="23"/>
    </row>
    <row r="30" spans="1:4" s="20" customFormat="1" x14ac:dyDescent="0.25">
      <c r="A30" s="27" t="s">
        <v>79</v>
      </c>
      <c r="B30" s="29">
        <v>635.20000000000005</v>
      </c>
      <c r="C30" s="33" t="s">
        <v>80</v>
      </c>
      <c r="D30" s="33">
        <v>8</v>
      </c>
    </row>
    <row r="31" spans="1:4" s="20" customFormat="1" x14ac:dyDescent="0.25">
      <c r="A31" s="27" t="s">
        <v>81</v>
      </c>
      <c r="B31" s="29">
        <v>230.61</v>
      </c>
      <c r="C31" s="33" t="s">
        <v>80</v>
      </c>
      <c r="D31" s="33">
        <v>1</v>
      </c>
    </row>
    <row r="32" spans="1:4" s="20" customFormat="1" x14ac:dyDescent="0.25">
      <c r="A32" s="27" t="s">
        <v>82</v>
      </c>
      <c r="B32" s="29">
        <v>3133.26</v>
      </c>
      <c r="C32" s="33" t="s">
        <v>80</v>
      </c>
      <c r="D32" s="33">
        <v>3</v>
      </c>
    </row>
    <row r="33" spans="1:5" s="20" customFormat="1" x14ac:dyDescent="0.25">
      <c r="A33" s="27" t="s">
        <v>85</v>
      </c>
      <c r="B33" s="29">
        <v>929.44</v>
      </c>
      <c r="C33" s="33" t="s">
        <v>80</v>
      </c>
      <c r="D33" s="33">
        <v>4</v>
      </c>
    </row>
    <row r="34" spans="1:5" s="20" customFormat="1" x14ac:dyDescent="0.25">
      <c r="A34" s="27" t="s">
        <v>87</v>
      </c>
      <c r="B34" s="29">
        <v>2155.67</v>
      </c>
      <c r="C34" s="33" t="s">
        <v>80</v>
      </c>
      <c r="D34" s="33">
        <v>1</v>
      </c>
    </row>
    <row r="35" spans="1:5" s="20" customFormat="1" x14ac:dyDescent="0.25">
      <c r="A35" s="27" t="s">
        <v>37</v>
      </c>
      <c r="B35" s="29">
        <v>19061.7</v>
      </c>
      <c r="C35" s="33" t="s">
        <v>4</v>
      </c>
      <c r="D35" s="33">
        <v>30</v>
      </c>
    </row>
    <row r="36" spans="1:5" s="20" customFormat="1" x14ac:dyDescent="0.25">
      <c r="A36" s="27" t="s">
        <v>108</v>
      </c>
      <c r="B36" s="29">
        <v>67317</v>
      </c>
      <c r="C36" s="33" t="s">
        <v>109</v>
      </c>
      <c r="D36" s="33">
        <v>1</v>
      </c>
    </row>
    <row r="37" spans="1:5" ht="42.75" x14ac:dyDescent="0.25">
      <c r="A37" s="19" t="s">
        <v>17</v>
      </c>
      <c r="B37" s="28">
        <f>SUM(B38:B53)</f>
        <v>94333.840000000011</v>
      </c>
      <c r="C37" s="54" t="s">
        <v>123</v>
      </c>
      <c r="D37" s="18"/>
      <c r="E37" s="4" t="s">
        <v>3</v>
      </c>
    </row>
    <row r="38" spans="1:5" s="20" customFormat="1" x14ac:dyDescent="0.25">
      <c r="A38" s="27" t="s">
        <v>30</v>
      </c>
      <c r="B38" s="29">
        <v>2422.65</v>
      </c>
      <c r="C38" s="33" t="s">
        <v>31</v>
      </c>
      <c r="D38" s="33">
        <v>5</v>
      </c>
    </row>
    <row r="39" spans="1:5" s="20" customFormat="1" x14ac:dyDescent="0.25">
      <c r="A39" s="27" t="s">
        <v>39</v>
      </c>
      <c r="B39" s="29">
        <v>3237.44</v>
      </c>
      <c r="C39" s="33" t="s">
        <v>36</v>
      </c>
      <c r="D39" s="33">
        <v>4</v>
      </c>
    </row>
    <row r="40" spans="1:5" s="20" customFormat="1" x14ac:dyDescent="0.25">
      <c r="A40" s="27" t="s">
        <v>38</v>
      </c>
      <c r="B40" s="29">
        <v>1878.8</v>
      </c>
      <c r="C40" s="33" t="s">
        <v>5</v>
      </c>
      <c r="D40" s="33">
        <v>8</v>
      </c>
    </row>
    <row r="41" spans="1:5" s="20" customFormat="1" x14ac:dyDescent="0.25">
      <c r="A41" s="27" t="s">
        <v>84</v>
      </c>
      <c r="B41" s="29">
        <v>1672.32</v>
      </c>
      <c r="C41" s="33" t="s">
        <v>5</v>
      </c>
      <c r="D41" s="33">
        <v>12</v>
      </c>
    </row>
    <row r="42" spans="1:5" s="20" customFormat="1" x14ac:dyDescent="0.25">
      <c r="A42" s="27" t="s">
        <v>84</v>
      </c>
      <c r="B42" s="29">
        <v>7298.2</v>
      </c>
      <c r="C42" s="33" t="s">
        <v>5</v>
      </c>
      <c r="D42" s="33">
        <v>26</v>
      </c>
    </row>
    <row r="43" spans="1:5" s="20" customFormat="1" x14ac:dyDescent="0.25">
      <c r="A43" s="27" t="s">
        <v>86</v>
      </c>
      <c r="B43" s="29">
        <v>383.63</v>
      </c>
      <c r="C43" s="33" t="s">
        <v>80</v>
      </c>
      <c r="D43" s="33">
        <v>1</v>
      </c>
    </row>
    <row r="44" spans="1:5" s="20" customFormat="1" x14ac:dyDescent="0.25">
      <c r="A44" s="27" t="s">
        <v>88</v>
      </c>
      <c r="B44" s="29">
        <v>5489.91</v>
      </c>
      <c r="C44" s="33" t="s">
        <v>80</v>
      </c>
      <c r="D44" s="33">
        <v>9</v>
      </c>
    </row>
    <row r="45" spans="1:5" s="20" customFormat="1" x14ac:dyDescent="0.25">
      <c r="A45" s="27" t="s">
        <v>89</v>
      </c>
      <c r="B45" s="29">
        <v>1918.9</v>
      </c>
      <c r="C45" s="33" t="s">
        <v>80</v>
      </c>
      <c r="D45" s="33">
        <v>1</v>
      </c>
    </row>
    <row r="46" spans="1:5" s="20" customFormat="1" x14ac:dyDescent="0.25">
      <c r="A46" s="27" t="s">
        <v>90</v>
      </c>
      <c r="B46" s="29">
        <v>46752</v>
      </c>
      <c r="C46" s="33" t="s">
        <v>80</v>
      </c>
      <c r="D46" s="33">
        <v>10</v>
      </c>
    </row>
    <row r="47" spans="1:5" s="20" customFormat="1" x14ac:dyDescent="0.25">
      <c r="A47" s="27" t="s">
        <v>91</v>
      </c>
      <c r="B47" s="29">
        <v>9469.82</v>
      </c>
      <c r="C47" s="33" t="s">
        <v>80</v>
      </c>
      <c r="D47" s="33">
        <v>8</v>
      </c>
    </row>
    <row r="48" spans="1:5" s="20" customFormat="1" x14ac:dyDescent="0.25">
      <c r="A48" s="27" t="s">
        <v>92</v>
      </c>
      <c r="B48" s="29">
        <v>867.5</v>
      </c>
      <c r="C48" s="33" t="s">
        <v>5</v>
      </c>
      <c r="D48" s="33">
        <v>0.5</v>
      </c>
    </row>
    <row r="49" spans="1:4" s="20" customFormat="1" x14ac:dyDescent="0.25">
      <c r="A49" s="27" t="s">
        <v>93</v>
      </c>
      <c r="B49" s="29">
        <v>6699</v>
      </c>
      <c r="C49" s="33" t="s">
        <v>5</v>
      </c>
      <c r="D49" s="33">
        <v>7</v>
      </c>
    </row>
    <row r="50" spans="1:4" s="20" customFormat="1" x14ac:dyDescent="0.25">
      <c r="A50" s="27" t="s">
        <v>29</v>
      </c>
      <c r="B50" s="29">
        <v>538.79999999999995</v>
      </c>
      <c r="C50" s="33" t="s">
        <v>80</v>
      </c>
      <c r="D50" s="33">
        <v>3</v>
      </c>
    </row>
    <row r="51" spans="1:4" s="20" customFormat="1" x14ac:dyDescent="0.25">
      <c r="A51" s="27" t="s">
        <v>35</v>
      </c>
      <c r="B51" s="29">
        <v>540.28</v>
      </c>
      <c r="C51" s="33" t="s">
        <v>34</v>
      </c>
      <c r="D51" s="33">
        <v>2</v>
      </c>
    </row>
    <row r="52" spans="1:4" s="20" customFormat="1" x14ac:dyDescent="0.25">
      <c r="A52" s="27" t="s">
        <v>110</v>
      </c>
      <c r="B52" s="29">
        <v>1864.59</v>
      </c>
      <c r="C52" s="33" t="s">
        <v>36</v>
      </c>
      <c r="D52" s="33">
        <v>3</v>
      </c>
    </row>
    <row r="53" spans="1:4" s="20" customFormat="1" x14ac:dyDescent="0.25">
      <c r="A53" s="27" t="s">
        <v>111</v>
      </c>
      <c r="B53" s="29">
        <v>3300</v>
      </c>
      <c r="C53" s="33" t="s">
        <v>5</v>
      </c>
      <c r="D53" s="33">
        <v>2</v>
      </c>
    </row>
    <row r="54" spans="1:4" ht="28.5" x14ac:dyDescent="0.25">
      <c r="A54" s="19" t="s">
        <v>18</v>
      </c>
      <c r="B54" s="28">
        <v>0</v>
      </c>
      <c r="C54" s="54" t="s">
        <v>123</v>
      </c>
      <c r="D54" s="18"/>
    </row>
    <row r="55" spans="1:4" ht="28.5" x14ac:dyDescent="0.25">
      <c r="A55" s="19" t="s">
        <v>19</v>
      </c>
      <c r="B55" s="28">
        <v>0</v>
      </c>
      <c r="C55" s="54" t="s">
        <v>123</v>
      </c>
      <c r="D55" s="18"/>
    </row>
    <row r="56" spans="1:4" x14ac:dyDescent="0.25">
      <c r="A56" s="19" t="s">
        <v>20</v>
      </c>
      <c r="B56" s="28">
        <v>0</v>
      </c>
      <c r="C56" s="54" t="s">
        <v>123</v>
      </c>
      <c r="D56" s="18"/>
    </row>
    <row r="57" spans="1:4" ht="28.5" x14ac:dyDescent="0.25">
      <c r="A57" s="19" t="s">
        <v>21</v>
      </c>
      <c r="B57" s="28">
        <v>0</v>
      </c>
      <c r="C57" s="54" t="s">
        <v>123</v>
      </c>
      <c r="D57" s="18"/>
    </row>
    <row r="58" spans="1:4" ht="28.5" x14ac:dyDescent="0.25">
      <c r="A58" s="19" t="s">
        <v>22</v>
      </c>
      <c r="B58" s="28">
        <f>SUM(B59:B60)</f>
        <v>6780.0499999999993</v>
      </c>
      <c r="C58" s="54" t="s">
        <v>123</v>
      </c>
      <c r="D58" s="18"/>
    </row>
    <row r="59" spans="1:4" s="20" customFormat="1" x14ac:dyDescent="0.25">
      <c r="A59" s="27" t="s">
        <v>96</v>
      </c>
      <c r="B59" s="29">
        <v>3544.12</v>
      </c>
      <c r="C59" s="33" t="s">
        <v>4</v>
      </c>
      <c r="D59" s="33">
        <v>15409.2</v>
      </c>
    </row>
    <row r="60" spans="1:4" s="20" customFormat="1" x14ac:dyDescent="0.25">
      <c r="A60" s="27" t="s">
        <v>97</v>
      </c>
      <c r="B60" s="29">
        <v>3235.93</v>
      </c>
      <c r="C60" s="33" t="s">
        <v>4</v>
      </c>
      <c r="D60" s="33">
        <v>15409.2</v>
      </c>
    </row>
    <row r="61" spans="1:4" ht="28.5" x14ac:dyDescent="0.25">
      <c r="A61" s="19" t="s">
        <v>23</v>
      </c>
      <c r="B61" s="28">
        <f>B62+B63</f>
        <v>26195.64</v>
      </c>
      <c r="C61" s="54" t="s">
        <v>123</v>
      </c>
      <c r="D61" s="18"/>
    </row>
    <row r="62" spans="1:4" s="20" customFormat="1" x14ac:dyDescent="0.25">
      <c r="A62" s="27" t="s">
        <v>94</v>
      </c>
      <c r="B62" s="29">
        <v>12327.36</v>
      </c>
      <c r="C62" s="33" t="s">
        <v>4</v>
      </c>
      <c r="D62" s="33">
        <v>15409.2</v>
      </c>
    </row>
    <row r="63" spans="1:4" s="20" customFormat="1" x14ac:dyDescent="0.25">
      <c r="A63" s="27" t="s">
        <v>95</v>
      </c>
      <c r="B63" s="29">
        <v>13868.28</v>
      </c>
      <c r="C63" s="33" t="s">
        <v>4</v>
      </c>
      <c r="D63" s="33">
        <v>15409.2</v>
      </c>
    </row>
    <row r="64" spans="1:4" ht="28.5" x14ac:dyDescent="0.25">
      <c r="A64" s="19" t="s">
        <v>24</v>
      </c>
      <c r="B64" s="28">
        <f>B65+B66</f>
        <v>5671.88</v>
      </c>
      <c r="C64" s="54" t="s">
        <v>123</v>
      </c>
      <c r="D64" s="18"/>
    </row>
    <row r="65" spans="1:8" s="20" customFormat="1" x14ac:dyDescent="0.25">
      <c r="A65" s="27" t="s">
        <v>28</v>
      </c>
      <c r="B65" s="29">
        <v>917.32</v>
      </c>
      <c r="C65" s="33" t="s">
        <v>4</v>
      </c>
      <c r="D65" s="33">
        <v>646</v>
      </c>
    </row>
    <row r="66" spans="1:8" s="20" customFormat="1" x14ac:dyDescent="0.25">
      <c r="A66" s="27" t="s">
        <v>28</v>
      </c>
      <c r="B66" s="29">
        <v>4754.5600000000004</v>
      </c>
      <c r="C66" s="33" t="s">
        <v>4</v>
      </c>
      <c r="D66" s="33">
        <v>3348.28</v>
      </c>
    </row>
    <row r="67" spans="1:8" ht="42.75" x14ac:dyDescent="0.25">
      <c r="A67" s="19" t="s">
        <v>25</v>
      </c>
      <c r="B67" s="28">
        <f>SUM(B68:B70)</f>
        <v>65858.200000000012</v>
      </c>
      <c r="C67" s="54" t="s">
        <v>123</v>
      </c>
      <c r="D67" s="18"/>
    </row>
    <row r="68" spans="1:8" s="20" customFormat="1" x14ac:dyDescent="0.25">
      <c r="A68" s="27" t="s">
        <v>83</v>
      </c>
      <c r="B68" s="29">
        <v>121.01</v>
      </c>
      <c r="C68" s="33" t="s">
        <v>4</v>
      </c>
      <c r="D68" s="33">
        <v>7118.38</v>
      </c>
    </row>
    <row r="69" spans="1:8" s="20" customFormat="1" x14ac:dyDescent="0.25">
      <c r="A69" s="27" t="s">
        <v>100</v>
      </c>
      <c r="B69" s="29">
        <v>34281.870000000003</v>
      </c>
      <c r="C69" s="33" t="s">
        <v>4</v>
      </c>
      <c r="D69" s="33">
        <v>13992.6</v>
      </c>
    </row>
    <row r="70" spans="1:8" s="20" customFormat="1" x14ac:dyDescent="0.25">
      <c r="A70" s="27" t="s">
        <v>101</v>
      </c>
      <c r="B70" s="29">
        <v>31455.32</v>
      </c>
      <c r="C70" s="33" t="s">
        <v>4</v>
      </c>
      <c r="D70" s="33">
        <v>12838.9</v>
      </c>
    </row>
    <row r="71" spans="1:8" x14ac:dyDescent="0.25">
      <c r="A71" s="19" t="s">
        <v>26</v>
      </c>
      <c r="B71" s="28">
        <f>B72+B73</f>
        <v>15143.76</v>
      </c>
      <c r="C71" s="54" t="s">
        <v>123</v>
      </c>
      <c r="D71" s="18"/>
    </row>
    <row r="72" spans="1:8" ht="30" x14ac:dyDescent="0.25">
      <c r="A72" s="24" t="s">
        <v>45</v>
      </c>
      <c r="B72" s="30">
        <f>D72*5*12</f>
        <v>3600</v>
      </c>
      <c r="C72" s="25" t="s">
        <v>6</v>
      </c>
      <c r="D72" s="21">
        <v>60</v>
      </c>
    </row>
    <row r="73" spans="1:8" x14ac:dyDescent="0.25">
      <c r="A73" s="27" t="s">
        <v>33</v>
      </c>
      <c r="B73" s="30">
        <v>11543.76</v>
      </c>
      <c r="C73" s="17" t="s">
        <v>123</v>
      </c>
      <c r="D73" s="21"/>
    </row>
    <row r="74" spans="1:8" x14ac:dyDescent="0.25">
      <c r="A74" s="16" t="s">
        <v>119</v>
      </c>
      <c r="B74" s="28">
        <f>B13+B16+B19+B22+B29+B37+B54+B55+B56+B57+B58+B61+B64+B67</f>
        <v>547314.06000000006</v>
      </c>
      <c r="C74" s="54" t="s">
        <v>123</v>
      </c>
      <c r="D74" s="18"/>
      <c r="H74" s="1" t="b">
        <f>B74='Работы 2019'!C48</f>
        <v>1</v>
      </c>
    </row>
    <row r="75" spans="1:8" x14ac:dyDescent="0.25">
      <c r="A75" s="16" t="s">
        <v>120</v>
      </c>
      <c r="B75" s="28">
        <f>B74*1.2+B71</f>
        <v>671920.6320000001</v>
      </c>
      <c r="C75" s="54" t="s">
        <v>123</v>
      </c>
      <c r="D75" s="18"/>
    </row>
    <row r="76" spans="1:8" x14ac:dyDescent="0.25">
      <c r="A76" s="16" t="s">
        <v>121</v>
      </c>
      <c r="B76" s="28">
        <f>B4+B6+B9-B75</f>
        <v>151366.06920000003</v>
      </c>
      <c r="C76" s="54" t="s">
        <v>123</v>
      </c>
      <c r="D76" s="18"/>
    </row>
    <row r="77" spans="1:8" ht="28.5" x14ac:dyDescent="0.25">
      <c r="A77" s="19" t="s">
        <v>122</v>
      </c>
      <c r="B77" s="28">
        <f>B76+B8</f>
        <v>88746.309200000018</v>
      </c>
      <c r="C77" s="54" t="s">
        <v>123</v>
      </c>
      <c r="D77" s="18"/>
    </row>
  </sheetData>
  <sheetProtection sheet="1" objects="1" scenarios="1"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8"/>
  <sheetViews>
    <sheetView workbookViewId="0">
      <pane ySplit="3" topLeftCell="A28" activePane="bottomLeft" state="frozen"/>
      <selection pane="bottomLeft" activeCell="F54" sqref="F54"/>
    </sheetView>
  </sheetViews>
  <sheetFormatPr defaultRowHeight="15" x14ac:dyDescent="0.25"/>
  <cols>
    <col min="1" max="1" width="9.140625" style="44"/>
    <col min="2" max="2" width="72" customWidth="1"/>
    <col min="3" max="3" width="13.5703125" customWidth="1"/>
    <col min="4" max="4" width="12" style="44" customWidth="1"/>
    <col min="5" max="5" width="12" customWidth="1"/>
  </cols>
  <sheetData>
    <row r="1" spans="1:5" x14ac:dyDescent="0.25">
      <c r="B1" s="35" t="s">
        <v>73</v>
      </c>
      <c r="C1" s="35"/>
      <c r="E1" s="35"/>
    </row>
    <row r="2" spans="1:5" x14ac:dyDescent="0.25">
      <c r="B2" s="35" t="s">
        <v>43</v>
      </c>
      <c r="C2" s="35"/>
      <c r="E2" s="35"/>
    </row>
    <row r="3" spans="1:5" x14ac:dyDescent="0.25">
      <c r="A3" s="37" t="s">
        <v>112</v>
      </c>
      <c r="B3" s="40" t="s">
        <v>42</v>
      </c>
      <c r="C3" s="40" t="s">
        <v>74</v>
      </c>
      <c r="D3" s="40" t="s">
        <v>41</v>
      </c>
      <c r="E3" s="40" t="s">
        <v>40</v>
      </c>
    </row>
    <row r="4" spans="1:5" x14ac:dyDescent="0.25">
      <c r="A4" s="42">
        <v>3</v>
      </c>
      <c r="B4" s="41" t="s">
        <v>75</v>
      </c>
      <c r="C4" s="39">
        <v>36655.24</v>
      </c>
      <c r="D4" s="43" t="s">
        <v>14</v>
      </c>
      <c r="E4" s="39">
        <v>692</v>
      </c>
    </row>
    <row r="5" spans="1:5" x14ac:dyDescent="0.25">
      <c r="A5" s="42">
        <v>3</v>
      </c>
      <c r="B5" s="41" t="s">
        <v>76</v>
      </c>
      <c r="C5" s="39">
        <v>36231.480000000003</v>
      </c>
      <c r="D5" s="43" t="s">
        <v>14</v>
      </c>
      <c r="E5" s="39">
        <v>684</v>
      </c>
    </row>
    <row r="6" spans="1:5" x14ac:dyDescent="0.25">
      <c r="A6" s="42">
        <v>6</v>
      </c>
      <c r="B6" s="41" t="s">
        <v>30</v>
      </c>
      <c r="C6" s="39">
        <v>2422.65</v>
      </c>
      <c r="D6" s="43" t="s">
        <v>31</v>
      </c>
      <c r="E6" s="39">
        <v>5</v>
      </c>
    </row>
    <row r="7" spans="1:5" x14ac:dyDescent="0.25">
      <c r="A7" s="42">
        <v>4</v>
      </c>
      <c r="B7" s="41" t="s">
        <v>77</v>
      </c>
      <c r="C7" s="39">
        <v>1386.83</v>
      </c>
      <c r="D7" s="43" t="s">
        <v>4</v>
      </c>
      <c r="E7" s="39">
        <v>15409.2</v>
      </c>
    </row>
    <row r="8" spans="1:5" x14ac:dyDescent="0.25">
      <c r="A8" s="42">
        <v>4</v>
      </c>
      <c r="B8" s="41" t="s">
        <v>78</v>
      </c>
      <c r="C8" s="39">
        <v>1386.83</v>
      </c>
      <c r="D8" s="43" t="s">
        <v>4</v>
      </c>
      <c r="E8" s="39">
        <v>15409.2</v>
      </c>
    </row>
    <row r="9" spans="1:5" x14ac:dyDescent="0.25">
      <c r="A9" s="42">
        <v>13</v>
      </c>
      <c r="B9" s="41" t="s">
        <v>28</v>
      </c>
      <c r="C9" s="39">
        <v>917.32</v>
      </c>
      <c r="D9" s="43" t="s">
        <v>4</v>
      </c>
      <c r="E9" s="39">
        <v>646</v>
      </c>
    </row>
    <row r="10" spans="1:5" x14ac:dyDescent="0.25">
      <c r="A10" s="42">
        <v>13</v>
      </c>
      <c r="B10" s="41" t="s">
        <v>28</v>
      </c>
      <c r="C10" s="39">
        <v>4754.5600000000004</v>
      </c>
      <c r="D10" s="43" t="s">
        <v>4</v>
      </c>
      <c r="E10" s="39">
        <v>3348.28</v>
      </c>
    </row>
    <row r="11" spans="1:5" x14ac:dyDescent="0.25">
      <c r="A11" s="42">
        <v>6</v>
      </c>
      <c r="B11" s="41" t="s">
        <v>39</v>
      </c>
      <c r="C11" s="39">
        <v>3237.44</v>
      </c>
      <c r="D11" s="43" t="s">
        <v>36</v>
      </c>
      <c r="E11" s="39">
        <v>4</v>
      </c>
    </row>
    <row r="12" spans="1:5" x14ac:dyDescent="0.25">
      <c r="A12" s="42">
        <v>5</v>
      </c>
      <c r="B12" s="41" t="s">
        <v>79</v>
      </c>
      <c r="C12" s="39">
        <v>635.20000000000005</v>
      </c>
      <c r="D12" s="43" t="s">
        <v>80</v>
      </c>
      <c r="E12" s="39">
        <v>8</v>
      </c>
    </row>
    <row r="13" spans="1:5" x14ac:dyDescent="0.25">
      <c r="A13" s="42">
        <v>5</v>
      </c>
      <c r="B13" s="41" t="s">
        <v>81</v>
      </c>
      <c r="C13" s="39">
        <v>230.61</v>
      </c>
      <c r="D13" s="43" t="s">
        <v>80</v>
      </c>
      <c r="E13" s="39">
        <v>1</v>
      </c>
    </row>
    <row r="14" spans="1:5" x14ac:dyDescent="0.25">
      <c r="A14" s="42">
        <v>6</v>
      </c>
      <c r="B14" s="41" t="s">
        <v>38</v>
      </c>
      <c r="C14" s="39">
        <v>1878.8</v>
      </c>
      <c r="D14" s="43" t="s">
        <v>5</v>
      </c>
      <c r="E14" s="39">
        <v>8</v>
      </c>
    </row>
    <row r="15" spans="1:5" x14ac:dyDescent="0.25">
      <c r="A15" s="42">
        <v>5</v>
      </c>
      <c r="B15" s="41" t="s">
        <v>82</v>
      </c>
      <c r="C15" s="39">
        <v>3133.26</v>
      </c>
      <c r="D15" s="43" t="s">
        <v>80</v>
      </c>
      <c r="E15" s="39">
        <v>3</v>
      </c>
    </row>
    <row r="16" spans="1:5" x14ac:dyDescent="0.25">
      <c r="A16" s="42">
        <v>14</v>
      </c>
      <c r="B16" s="41" t="s">
        <v>83</v>
      </c>
      <c r="C16" s="39">
        <v>121.01</v>
      </c>
      <c r="D16" s="43" t="s">
        <v>4</v>
      </c>
      <c r="E16" s="39">
        <v>7118.38</v>
      </c>
    </row>
    <row r="17" spans="1:5" x14ac:dyDescent="0.25">
      <c r="A17" s="42">
        <v>6</v>
      </c>
      <c r="B17" s="41" t="s">
        <v>84</v>
      </c>
      <c r="C17" s="39">
        <v>1672.32</v>
      </c>
      <c r="D17" s="43" t="s">
        <v>5</v>
      </c>
      <c r="E17" s="39">
        <v>12</v>
      </c>
    </row>
    <row r="18" spans="1:5" x14ac:dyDescent="0.25">
      <c r="A18" s="42">
        <v>6</v>
      </c>
      <c r="B18" s="41" t="s">
        <v>84</v>
      </c>
      <c r="C18" s="39">
        <v>7298.2</v>
      </c>
      <c r="D18" s="43" t="s">
        <v>5</v>
      </c>
      <c r="E18" s="39">
        <v>26</v>
      </c>
    </row>
    <row r="19" spans="1:5" x14ac:dyDescent="0.25">
      <c r="A19" s="42">
        <v>5</v>
      </c>
      <c r="B19" s="41" t="s">
        <v>85</v>
      </c>
      <c r="C19" s="39">
        <v>929.44</v>
      </c>
      <c r="D19" s="43" t="s">
        <v>80</v>
      </c>
      <c r="E19" s="39">
        <v>4</v>
      </c>
    </row>
    <row r="20" spans="1:5" x14ac:dyDescent="0.25">
      <c r="A20" s="42">
        <v>6</v>
      </c>
      <c r="B20" s="41" t="s">
        <v>86</v>
      </c>
      <c r="C20" s="39">
        <v>383.63</v>
      </c>
      <c r="D20" s="43" t="s">
        <v>80</v>
      </c>
      <c r="E20" s="39">
        <v>1</v>
      </c>
    </row>
    <row r="21" spans="1:5" x14ac:dyDescent="0.25">
      <c r="A21" s="42">
        <v>5</v>
      </c>
      <c r="B21" s="41" t="s">
        <v>87</v>
      </c>
      <c r="C21" s="39">
        <v>2155.67</v>
      </c>
      <c r="D21" s="43" t="s">
        <v>80</v>
      </c>
      <c r="E21" s="39">
        <v>1</v>
      </c>
    </row>
    <row r="22" spans="1:5" x14ac:dyDescent="0.25">
      <c r="A22" s="42">
        <v>5</v>
      </c>
      <c r="B22" s="41" t="s">
        <v>37</v>
      </c>
      <c r="C22" s="39">
        <v>19061.7</v>
      </c>
      <c r="D22" s="43" t="s">
        <v>4</v>
      </c>
      <c r="E22" s="39">
        <v>30</v>
      </c>
    </row>
    <row r="23" spans="1:5" x14ac:dyDescent="0.25">
      <c r="A23" s="42">
        <v>6</v>
      </c>
      <c r="B23" s="41" t="s">
        <v>88</v>
      </c>
      <c r="C23" s="39">
        <v>5489.91</v>
      </c>
      <c r="D23" s="43" t="s">
        <v>80</v>
      </c>
      <c r="E23" s="39">
        <v>9</v>
      </c>
    </row>
    <row r="24" spans="1:5" x14ac:dyDescent="0.25">
      <c r="A24" s="42">
        <v>6</v>
      </c>
      <c r="B24" s="41" t="s">
        <v>89</v>
      </c>
      <c r="C24" s="39">
        <v>1918.9</v>
      </c>
      <c r="D24" s="43" t="s">
        <v>80</v>
      </c>
      <c r="E24" s="39">
        <v>1</v>
      </c>
    </row>
    <row r="25" spans="1:5" x14ac:dyDescent="0.25">
      <c r="A25" s="42">
        <v>6</v>
      </c>
      <c r="B25" s="41" t="s">
        <v>90</v>
      </c>
      <c r="C25" s="39">
        <v>46752</v>
      </c>
      <c r="D25" s="43" t="s">
        <v>80</v>
      </c>
      <c r="E25" s="39">
        <v>10</v>
      </c>
    </row>
    <row r="26" spans="1:5" x14ac:dyDescent="0.25">
      <c r="A26" s="42">
        <v>6</v>
      </c>
      <c r="B26" s="41" t="s">
        <v>91</v>
      </c>
      <c r="C26" s="39">
        <v>9469.82</v>
      </c>
      <c r="D26" s="43" t="s">
        <v>80</v>
      </c>
      <c r="E26" s="39">
        <v>8</v>
      </c>
    </row>
    <row r="27" spans="1:5" x14ac:dyDescent="0.25">
      <c r="A27" s="42">
        <v>6</v>
      </c>
      <c r="B27" s="41" t="s">
        <v>92</v>
      </c>
      <c r="C27" s="39">
        <v>867.5</v>
      </c>
      <c r="D27" s="43" t="s">
        <v>5</v>
      </c>
      <c r="E27" s="39">
        <v>0.5</v>
      </c>
    </row>
    <row r="28" spans="1:5" x14ac:dyDescent="0.25">
      <c r="A28" s="42">
        <v>6</v>
      </c>
      <c r="B28" s="41" t="s">
        <v>93</v>
      </c>
      <c r="C28" s="39">
        <v>6699</v>
      </c>
      <c r="D28" s="43" t="s">
        <v>5</v>
      </c>
      <c r="E28" s="39">
        <v>7</v>
      </c>
    </row>
    <row r="29" spans="1:5" x14ac:dyDescent="0.25">
      <c r="A29" s="42">
        <v>12</v>
      </c>
      <c r="B29" s="41" t="s">
        <v>94</v>
      </c>
      <c r="C29" s="39">
        <v>12327.36</v>
      </c>
      <c r="D29" s="43" t="s">
        <v>4</v>
      </c>
      <c r="E29" s="39">
        <v>15409.2</v>
      </c>
    </row>
    <row r="30" spans="1:5" x14ac:dyDescent="0.25">
      <c r="A30" s="42">
        <v>12</v>
      </c>
      <c r="B30" s="41" t="s">
        <v>95</v>
      </c>
      <c r="C30" s="39">
        <v>13868.28</v>
      </c>
      <c r="D30" s="43" t="s">
        <v>4</v>
      </c>
      <c r="E30" s="39">
        <v>15409.2</v>
      </c>
    </row>
    <row r="31" spans="1:5" x14ac:dyDescent="0.25">
      <c r="A31" s="42">
        <v>11</v>
      </c>
      <c r="B31" s="41" t="s">
        <v>96</v>
      </c>
      <c r="C31" s="39">
        <v>3544.12</v>
      </c>
      <c r="D31" s="43" t="s">
        <v>4</v>
      </c>
      <c r="E31" s="39">
        <v>15409.2</v>
      </c>
    </row>
    <row r="32" spans="1:5" x14ac:dyDescent="0.25">
      <c r="A32" s="42">
        <v>11</v>
      </c>
      <c r="B32" s="41" t="s">
        <v>97</v>
      </c>
      <c r="C32" s="39">
        <v>3235.93</v>
      </c>
      <c r="D32" s="43" t="s">
        <v>4</v>
      </c>
      <c r="E32" s="39">
        <v>15409.2</v>
      </c>
    </row>
    <row r="33" spans="1:5" x14ac:dyDescent="0.25">
      <c r="A33" s="42">
        <v>2</v>
      </c>
      <c r="B33" s="41" t="s">
        <v>98</v>
      </c>
      <c r="C33" s="39">
        <v>20641.07</v>
      </c>
      <c r="D33" s="43" t="s">
        <v>4</v>
      </c>
      <c r="E33" s="39">
        <v>12981.8</v>
      </c>
    </row>
    <row r="34" spans="1:5" x14ac:dyDescent="0.25">
      <c r="A34" s="42">
        <v>2</v>
      </c>
      <c r="B34" s="41" t="s">
        <v>99</v>
      </c>
      <c r="C34" s="39">
        <v>25574.62</v>
      </c>
      <c r="D34" s="43" t="s">
        <v>4</v>
      </c>
      <c r="E34" s="39">
        <v>15406.4</v>
      </c>
    </row>
    <row r="35" spans="1:5" x14ac:dyDescent="0.25">
      <c r="A35" s="42">
        <v>14</v>
      </c>
      <c r="B35" s="41" t="s">
        <v>100</v>
      </c>
      <c r="C35" s="39">
        <v>34281.870000000003</v>
      </c>
      <c r="D35" s="43" t="s">
        <v>4</v>
      </c>
      <c r="E35" s="39">
        <v>13992.6</v>
      </c>
    </row>
    <row r="36" spans="1:5" x14ac:dyDescent="0.25">
      <c r="A36" s="42">
        <v>14</v>
      </c>
      <c r="B36" s="41" t="s">
        <v>101</v>
      </c>
      <c r="C36" s="39">
        <v>31455.32</v>
      </c>
      <c r="D36" s="43" t="s">
        <v>4</v>
      </c>
      <c r="E36" s="39">
        <v>12838.9</v>
      </c>
    </row>
    <row r="37" spans="1:5" x14ac:dyDescent="0.25">
      <c r="A37" s="42">
        <v>1</v>
      </c>
      <c r="B37" s="41" t="s">
        <v>102</v>
      </c>
      <c r="C37" s="39">
        <v>57938.59</v>
      </c>
      <c r="D37" s="43" t="s">
        <v>4</v>
      </c>
      <c r="E37" s="39">
        <v>15409.2</v>
      </c>
    </row>
    <row r="38" spans="1:5" x14ac:dyDescent="0.25">
      <c r="A38" s="42">
        <v>1</v>
      </c>
      <c r="B38" s="41" t="s">
        <v>103</v>
      </c>
      <c r="C38" s="39">
        <v>60866.34</v>
      </c>
      <c r="D38" s="43" t="s">
        <v>4</v>
      </c>
      <c r="E38" s="39">
        <v>15409.2</v>
      </c>
    </row>
    <row r="39" spans="1:5" x14ac:dyDescent="0.25">
      <c r="A39" s="42">
        <v>6</v>
      </c>
      <c r="B39" s="41" t="s">
        <v>29</v>
      </c>
      <c r="C39" s="39">
        <v>538.79999999999995</v>
      </c>
      <c r="D39" s="43" t="s">
        <v>80</v>
      </c>
      <c r="E39" s="39">
        <v>3</v>
      </c>
    </row>
    <row r="40" spans="1:5" x14ac:dyDescent="0.25">
      <c r="A40" s="42">
        <v>4</v>
      </c>
      <c r="B40" s="41" t="s">
        <v>104</v>
      </c>
      <c r="C40" s="39">
        <v>1232.74</v>
      </c>
      <c r="D40" s="43" t="s">
        <v>4</v>
      </c>
      <c r="E40" s="39">
        <v>15409.2</v>
      </c>
    </row>
    <row r="41" spans="1:5" x14ac:dyDescent="0.25">
      <c r="A41" s="42">
        <v>4</v>
      </c>
      <c r="B41" s="41" t="s">
        <v>105</v>
      </c>
      <c r="C41" s="39">
        <v>1386.83</v>
      </c>
      <c r="D41" s="43" t="s">
        <v>4</v>
      </c>
      <c r="E41" s="39">
        <v>15409.2</v>
      </c>
    </row>
    <row r="42" spans="1:5" x14ac:dyDescent="0.25">
      <c r="A42" s="42">
        <v>4</v>
      </c>
      <c r="B42" s="41" t="s">
        <v>106</v>
      </c>
      <c r="C42" s="39">
        <v>5855.5</v>
      </c>
      <c r="D42" s="43" t="s">
        <v>4</v>
      </c>
      <c r="E42" s="39">
        <v>15409.2</v>
      </c>
    </row>
    <row r="43" spans="1:5" x14ac:dyDescent="0.25">
      <c r="A43" s="42">
        <v>4</v>
      </c>
      <c r="B43" s="41" t="s">
        <v>107</v>
      </c>
      <c r="C43" s="39">
        <v>5855.5</v>
      </c>
      <c r="D43" s="43" t="s">
        <v>4</v>
      </c>
      <c r="E43" s="39">
        <v>15409.2</v>
      </c>
    </row>
    <row r="44" spans="1:5" x14ac:dyDescent="0.25">
      <c r="A44" s="42">
        <v>5</v>
      </c>
      <c r="B44" s="41" t="s">
        <v>108</v>
      </c>
      <c r="C44" s="39">
        <v>67317</v>
      </c>
      <c r="D44" s="43" t="s">
        <v>109</v>
      </c>
      <c r="E44" s="39">
        <v>1</v>
      </c>
    </row>
    <row r="45" spans="1:5" x14ac:dyDescent="0.25">
      <c r="A45" s="42">
        <v>6</v>
      </c>
      <c r="B45" s="41" t="s">
        <v>35</v>
      </c>
      <c r="C45" s="39">
        <v>540.28</v>
      </c>
      <c r="D45" s="43" t="s">
        <v>34</v>
      </c>
      <c r="E45" s="39">
        <v>2</v>
      </c>
    </row>
    <row r="46" spans="1:5" x14ac:dyDescent="0.25">
      <c r="A46" s="42">
        <v>6</v>
      </c>
      <c r="B46" s="41" t="s">
        <v>110</v>
      </c>
      <c r="C46" s="39">
        <v>1864.59</v>
      </c>
      <c r="D46" s="43" t="s">
        <v>36</v>
      </c>
      <c r="E46" s="39">
        <v>3</v>
      </c>
    </row>
    <row r="47" spans="1:5" x14ac:dyDescent="0.25">
      <c r="A47" s="42">
        <v>6</v>
      </c>
      <c r="B47" s="41" t="s">
        <v>111</v>
      </c>
      <c r="C47" s="39">
        <v>3300</v>
      </c>
      <c r="D47" s="43" t="s">
        <v>5</v>
      </c>
      <c r="E47" s="39">
        <v>2</v>
      </c>
    </row>
    <row r="48" spans="1:5" x14ac:dyDescent="0.25">
      <c r="A48" s="42"/>
      <c r="B48" s="41"/>
      <c r="C48" s="38">
        <v>547314.05999999994</v>
      </c>
      <c r="D48" s="43"/>
      <c r="E48" s="39"/>
    </row>
  </sheetData>
  <autoFilter ref="A3:E4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F31" sqref="F31"/>
    </sheetView>
  </sheetViews>
  <sheetFormatPr defaultRowHeight="15" x14ac:dyDescent="0.25"/>
  <cols>
    <col min="2" max="5" width="13.140625" customWidth="1"/>
    <col min="7" max="7" width="12.5703125" customWidth="1"/>
    <col min="8" max="8" width="15.42578125" customWidth="1"/>
  </cols>
  <sheetData>
    <row r="1" spans="1:8" ht="16.5" x14ac:dyDescent="0.25">
      <c r="A1" s="64" t="s">
        <v>46</v>
      </c>
      <c r="B1" s="64"/>
      <c r="C1" s="64"/>
      <c r="D1" s="64"/>
      <c r="E1" s="64"/>
      <c r="F1" s="64"/>
      <c r="G1" s="64"/>
      <c r="H1" s="64"/>
    </row>
    <row r="2" spans="1:8" x14ac:dyDescent="0.25">
      <c r="A2" s="45"/>
      <c r="B2" s="45"/>
      <c r="C2" s="45"/>
      <c r="D2" s="45"/>
      <c r="E2" s="45"/>
      <c r="F2" s="45"/>
      <c r="G2" s="45"/>
      <c r="H2" s="45"/>
    </row>
    <row r="3" spans="1:8" s="36" customFormat="1" ht="25.5" x14ac:dyDescent="0.25">
      <c r="A3" s="51" t="s">
        <v>47</v>
      </c>
      <c r="B3" s="61" t="s">
        <v>48</v>
      </c>
      <c r="C3" s="63"/>
      <c r="D3" s="51" t="s">
        <v>49</v>
      </c>
      <c r="E3" s="51" t="s">
        <v>50</v>
      </c>
      <c r="F3" s="51" t="s">
        <v>51</v>
      </c>
      <c r="G3" s="51" t="s">
        <v>52</v>
      </c>
      <c r="H3" s="51" t="s">
        <v>53</v>
      </c>
    </row>
    <row r="4" spans="1:8" x14ac:dyDescent="0.25">
      <c r="A4" s="47" t="s">
        <v>54</v>
      </c>
      <c r="B4" s="48" t="s">
        <v>55</v>
      </c>
      <c r="C4" s="65" t="s">
        <v>56</v>
      </c>
      <c r="D4" s="65"/>
      <c r="E4" s="65"/>
      <c r="F4" s="65"/>
      <c r="G4" s="65"/>
      <c r="H4" s="66"/>
    </row>
    <row r="5" spans="1:8" x14ac:dyDescent="0.25">
      <c r="A5" s="46" t="s">
        <v>57</v>
      </c>
      <c r="B5" s="59" t="s">
        <v>58</v>
      </c>
      <c r="C5" s="60"/>
      <c r="D5" s="49">
        <v>62333.08</v>
      </c>
      <c r="E5" s="49">
        <v>52048.46</v>
      </c>
      <c r="F5" s="50">
        <v>83.5</v>
      </c>
      <c r="G5" s="51" t="s">
        <v>59</v>
      </c>
      <c r="H5" s="51" t="s">
        <v>60</v>
      </c>
    </row>
    <row r="6" spans="1:8" x14ac:dyDescent="0.25">
      <c r="A6" s="46" t="s">
        <v>57</v>
      </c>
      <c r="B6" s="59" t="s">
        <v>58</v>
      </c>
      <c r="C6" s="60"/>
      <c r="D6" s="49">
        <v>62354.55</v>
      </c>
      <c r="E6" s="49">
        <v>49924.84</v>
      </c>
      <c r="F6" s="50">
        <v>80.069999999999993</v>
      </c>
      <c r="G6" s="51" t="s">
        <v>61</v>
      </c>
      <c r="H6" s="51" t="s">
        <v>60</v>
      </c>
    </row>
    <row r="7" spans="1:8" x14ac:dyDescent="0.25">
      <c r="A7" s="46" t="s">
        <v>57</v>
      </c>
      <c r="B7" s="59" t="s">
        <v>58</v>
      </c>
      <c r="C7" s="60"/>
      <c r="D7" s="49">
        <v>61695.86</v>
      </c>
      <c r="E7" s="49">
        <v>49988.22</v>
      </c>
      <c r="F7" s="50">
        <v>81.02</v>
      </c>
      <c r="G7" s="51" t="s">
        <v>62</v>
      </c>
      <c r="H7" s="51" t="s">
        <v>60</v>
      </c>
    </row>
    <row r="8" spans="1:8" x14ac:dyDescent="0.25">
      <c r="A8" s="46" t="s">
        <v>57</v>
      </c>
      <c r="B8" s="59" t="s">
        <v>58</v>
      </c>
      <c r="C8" s="60"/>
      <c r="D8" s="49">
        <v>62077.279999999999</v>
      </c>
      <c r="E8" s="49">
        <v>54110.98</v>
      </c>
      <c r="F8" s="50">
        <v>87.17</v>
      </c>
      <c r="G8" s="51" t="s">
        <v>63</v>
      </c>
      <c r="H8" s="51" t="s">
        <v>60</v>
      </c>
    </row>
    <row r="9" spans="1:8" x14ac:dyDescent="0.25">
      <c r="A9" s="46" t="s">
        <v>57</v>
      </c>
      <c r="B9" s="59" t="s">
        <v>58</v>
      </c>
      <c r="C9" s="60"/>
      <c r="D9" s="49">
        <v>60144.61</v>
      </c>
      <c r="E9" s="49">
        <v>64161.17</v>
      </c>
      <c r="F9" s="50">
        <v>106.68</v>
      </c>
      <c r="G9" s="51" t="s">
        <v>64</v>
      </c>
      <c r="H9" s="51" t="s">
        <v>60</v>
      </c>
    </row>
    <row r="10" spans="1:8" x14ac:dyDescent="0.25">
      <c r="A10" s="46" t="s">
        <v>57</v>
      </c>
      <c r="B10" s="59" t="s">
        <v>58</v>
      </c>
      <c r="C10" s="60"/>
      <c r="D10" s="49">
        <v>62140.85</v>
      </c>
      <c r="E10" s="49">
        <v>46958.79</v>
      </c>
      <c r="F10" s="50">
        <v>75.569999999999993</v>
      </c>
      <c r="G10" s="51" t="s">
        <v>65</v>
      </c>
      <c r="H10" s="51" t="s">
        <v>60</v>
      </c>
    </row>
    <row r="11" spans="1:8" x14ac:dyDescent="0.25">
      <c r="A11" s="46" t="s">
        <v>57</v>
      </c>
      <c r="B11" s="59" t="s">
        <v>58</v>
      </c>
      <c r="C11" s="60"/>
      <c r="D11" s="49">
        <v>64880.61</v>
      </c>
      <c r="E11" s="49">
        <v>60805.59</v>
      </c>
      <c r="F11" s="50">
        <v>93.72</v>
      </c>
      <c r="G11" s="51" t="s">
        <v>66</v>
      </c>
      <c r="H11" s="51" t="s">
        <v>60</v>
      </c>
    </row>
    <row r="12" spans="1:8" x14ac:dyDescent="0.25">
      <c r="A12" s="46" t="s">
        <v>57</v>
      </c>
      <c r="B12" s="59" t="s">
        <v>58</v>
      </c>
      <c r="C12" s="60"/>
      <c r="D12" s="49">
        <v>65012.33</v>
      </c>
      <c r="E12" s="49">
        <v>45120.45</v>
      </c>
      <c r="F12" s="50">
        <v>69.400000000000006</v>
      </c>
      <c r="G12" s="51" t="s">
        <v>67</v>
      </c>
      <c r="H12" s="51" t="s">
        <v>60</v>
      </c>
    </row>
    <row r="13" spans="1:8" x14ac:dyDescent="0.25">
      <c r="A13" s="46" t="s">
        <v>57</v>
      </c>
      <c r="B13" s="59" t="s">
        <v>58</v>
      </c>
      <c r="C13" s="60"/>
      <c r="D13" s="49">
        <v>66973.399999999994</v>
      </c>
      <c r="E13" s="49">
        <v>60015.839999999997</v>
      </c>
      <c r="F13" s="50">
        <v>89.61</v>
      </c>
      <c r="G13" s="51" t="s">
        <v>68</v>
      </c>
      <c r="H13" s="51" t="s">
        <v>60</v>
      </c>
    </row>
    <row r="14" spans="1:8" x14ac:dyDescent="0.25">
      <c r="A14" s="46" t="s">
        <v>57</v>
      </c>
      <c r="B14" s="59" t="s">
        <v>58</v>
      </c>
      <c r="C14" s="60"/>
      <c r="D14" s="49">
        <v>64468.24</v>
      </c>
      <c r="E14" s="49">
        <v>63319.47</v>
      </c>
      <c r="F14" s="50">
        <v>98.22</v>
      </c>
      <c r="G14" s="51" t="s">
        <v>69</v>
      </c>
      <c r="H14" s="51" t="s">
        <v>60</v>
      </c>
    </row>
    <row r="15" spans="1:8" x14ac:dyDescent="0.25">
      <c r="A15" s="46" t="s">
        <v>57</v>
      </c>
      <c r="B15" s="59" t="s">
        <v>58</v>
      </c>
      <c r="C15" s="60"/>
      <c r="D15" s="49">
        <v>68689.52</v>
      </c>
      <c r="E15" s="49">
        <v>60575.93</v>
      </c>
      <c r="F15" s="50">
        <v>88.19</v>
      </c>
      <c r="G15" s="51" t="s">
        <v>70</v>
      </c>
      <c r="H15" s="51" t="s">
        <v>60</v>
      </c>
    </row>
    <row r="16" spans="1:8" x14ac:dyDescent="0.25">
      <c r="A16" s="46" t="s">
        <v>57</v>
      </c>
      <c r="B16" s="59" t="s">
        <v>58</v>
      </c>
      <c r="C16" s="60"/>
      <c r="D16" s="49">
        <v>64864.65</v>
      </c>
      <c r="E16" s="49">
        <v>95985.48</v>
      </c>
      <c r="F16" s="50">
        <v>147.97999999999999</v>
      </c>
      <c r="G16" s="51" t="s">
        <v>71</v>
      </c>
      <c r="H16" s="51" t="s">
        <v>60</v>
      </c>
    </row>
    <row r="17" spans="1:8" x14ac:dyDescent="0.25">
      <c r="A17" s="61" t="s">
        <v>72</v>
      </c>
      <c r="B17" s="62"/>
      <c r="C17" s="63"/>
      <c r="D17" s="52">
        <v>765634.98</v>
      </c>
      <c r="E17" s="52">
        <v>703015.22</v>
      </c>
      <c r="F17" s="53">
        <v>91.82</v>
      </c>
      <c r="G17" s="51" t="s">
        <v>54</v>
      </c>
      <c r="H17" s="51" t="s">
        <v>54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Украинский бульвар, д. 18</vt:lpstr>
      <vt:lpstr>Работы 2019</vt:lpstr>
      <vt:lpstr>Справка</vt:lpstr>
      <vt:lpstr>'Украинский бульвар, д. 18'!Область_печати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2019-01-30T23:17:12Z</cp:lastPrinted>
  <dcterms:created xsi:type="dcterms:W3CDTF">2016-03-18T02:51:51Z</dcterms:created>
  <dcterms:modified xsi:type="dcterms:W3CDTF">2020-03-18T05:07:16Z</dcterms:modified>
</cp:coreProperties>
</file>