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1015" windowHeight="9210"/>
  </bookViews>
  <sheets>
    <sheet name="Осетровка, д. 5" sheetId="1" r:id="rId1"/>
    <sheet name="Работа 2020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'Работа 2020'!$A$3:$E$34</definedName>
    <definedName name="_xlnm.Print_Area" localSheetId="0">'Осетровка, д. 5'!$A$1:$E$67</definedName>
  </definedNames>
  <calcPr calcId="145621"/>
</workbook>
</file>

<file path=xl/calcChain.xml><?xml version="1.0" encoding="utf-8"?>
<calcChain xmlns="http://schemas.openxmlformats.org/spreadsheetml/2006/main">
  <c r="B66" i="1" l="1"/>
  <c r="B55" i="1"/>
  <c r="B18" i="1"/>
  <c r="B35" i="1"/>
  <c r="B27" i="1"/>
  <c r="B42" i="3"/>
  <c r="B51" i="1" l="1"/>
  <c r="B7" i="1" l="1"/>
  <c r="B63" i="1" l="1"/>
  <c r="B20" i="1"/>
  <c r="B15" i="1"/>
  <c r="B12" i="1"/>
  <c r="B9" i="1"/>
  <c r="B8" i="1" s="1"/>
  <c r="B10" i="1" s="1"/>
  <c r="B64" i="1" l="1"/>
  <c r="B62" i="1"/>
  <c r="H64" i="1" l="1"/>
  <c r="B65" i="1"/>
  <c r="B67" i="1"/>
</calcChain>
</file>

<file path=xl/sharedStrings.xml><?xml version="1.0" encoding="utf-8"?>
<sst xmlns="http://schemas.openxmlformats.org/spreadsheetml/2006/main" count="212" uniqueCount="89">
  <si>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</si>
  <si>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</si>
  <si>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</si>
  <si>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</si>
  <si>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</si>
  <si>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</si>
  <si>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</si>
  <si>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</si>
  <si>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</si>
  <si>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</si>
  <si>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</si>
  <si>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</si>
  <si>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</si>
  <si>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</si>
  <si>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</si>
  <si>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</si>
  <si>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</si>
  <si>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</si>
  <si>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</si>
  <si>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</si>
  <si>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</si>
  <si>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</si>
  <si>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</si>
  <si>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</si>
  <si>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</si>
  <si>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</si>
  <si>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</si>
  <si>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</si>
  <si>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</si>
  <si>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мкр. Осетровка, д. 5</t>
  </si>
  <si>
    <t>1 стояк</t>
  </si>
  <si>
    <t>1м</t>
  </si>
  <si>
    <t>Наименование работ</t>
  </si>
  <si>
    <t>Ед.изм</t>
  </si>
  <si>
    <t>Кол-во</t>
  </si>
  <si>
    <t>Доходы по дому:</t>
  </si>
  <si>
    <t xml:space="preserve">По адресу ОСЕТРОВКА мкр д.5                                            </t>
  </si>
  <si>
    <t>Выезд а/машины по заявке</t>
  </si>
  <si>
    <t>выезд</t>
  </si>
  <si>
    <t>Очистка канализационной сети</t>
  </si>
  <si>
    <t>шт.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</si>
  <si>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</si>
  <si>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</si>
  <si>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</si>
  <si>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Восстановление освещения в подвальном помещении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</si>
  <si>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</si>
  <si>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</si>
  <si>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</si>
  <si>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Замена задвижек</t>
  </si>
  <si>
    <t>Замена задвижек ГВС</t>
  </si>
  <si>
    <t>Замена сборок д.20 с устр-м сбросника на водогаз-х трубах с прим.свар.</t>
  </si>
  <si>
    <t>Замена электропатрона с материалами при открытой арматуре</t>
  </si>
  <si>
    <t>Навеска замка (крабовый)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</si>
  <si>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</si>
  <si>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</si>
  <si>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</si>
  <si>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</si>
  <si>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Ремонт оконных рам</t>
  </si>
  <si>
    <t>Сброс воздуха со стояков отопления с использованием а/м газель</t>
  </si>
  <si>
    <t>Смена стекл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</si>
  <si>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</si>
  <si>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</si>
  <si>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</si>
  <si>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</si>
  <si>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</si>
  <si>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</si>
  <si>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</si>
  <si>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</si>
  <si>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Устройство герметичных перегородок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</si>
  <si>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</si>
  <si>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</si>
  <si>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</si>
  <si>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</si>
  <si>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вывод водопровода из подвала ж/д для поливки</t>
  </si>
  <si>
    <t>замена светильников с лампой накаливания</t>
  </si>
  <si>
    <t>наполнение детских песочниц песком</t>
  </si>
  <si>
    <t>подготовка тепловго узла к эксплуатации</t>
  </si>
  <si>
    <t>узел</t>
  </si>
  <si>
    <t>покраска, изоляция труб отопления</t>
  </si>
  <si>
    <t>посадка саженцев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</si>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</sst>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&quot; &quot;##0.00_-;\-* #&quot; &quot;##0.0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6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vertical="center"/>
    </xf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10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/>
    <xf numFmtId="4" fontId="5" fillId="0" borderId="2" xfId="1" applyNumberFormat="1" applyFon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0" fontId="0" fillId="0" borderId="0" xfId="0" applyFill="1"/>
    <xf numFmtId="43" fontId="5" fillId="0" borderId="2" xfId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 vertical="center"/>
    </xf>
    <xf numFmtId="43" fontId="4" fillId="0" borderId="17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18" xfId="0" applyNumberFormat="1" applyFill="1" applyBorder="1"/>
    <xf numFmtId="164" fontId="0" fillId="0" borderId="18" xfId="0" applyNumberFormat="1" applyFill="1" applyBorder="1"/>
    <xf numFmtId="164" fontId="9" fillId="0" borderId="18" xfId="0" applyNumberFormat="1" applyFont="1" applyFill="1" applyBorder="1"/>
    <xf numFmtId="49" fontId="0" fillId="3" borderId="18" xfId="0" applyNumberFormat="1" applyFill="1" applyBorder="1"/>
    <xf numFmtId="164" fontId="0" fillId="3" borderId="18" xfId="0" applyNumberFormat="1" applyFill="1" applyBorder="1"/>
    <xf numFmtId="0" fontId="0" fillId="3" borderId="0" xfId="0" applyFill="1"/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72;%202020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а 2020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7"/>
  <sheetViews>
    <sheetView tabSelected="1" workbookViewId="0">
      <pane ySplit="3" topLeftCell="A55" activePane="bottomLeft" state="frozen"/>
      <selection pane="bottomLeft" activeCell="B67" sqref="B67"/>
    </sheetView>
  </sheetViews>
  <sheetFormatPr defaultRowHeight="15" x14ac:dyDescent="0.25"/>
  <cols>
    <col min="1" max="1" width="72.5703125" style="7" customWidth="1"/>
    <col min="2" max="2" width="18.7109375" style="8" customWidth="1"/>
    <col min="3" max="3" width="10.7109375" style="15" customWidth="1"/>
    <col min="4" max="4" width="15.85546875" style="19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6.5" customHeight="1" x14ac:dyDescent="0.25">
      <c r="A1" s="41" t="s">
        <v>0</v>
      </c>
      <c r="B1" s="41"/>
      <c r="C1" s="41"/>
      <c r="D1" s="41"/>
    </row>
    <row r="2" spans="1:4" x14ac:dyDescent="0.25">
      <c r="A2" s="4" t="s">
        <v>29</v>
      </c>
      <c r="B2" s="43" t="s">
        <v>80</v>
      </c>
      <c r="C2" s="44"/>
      <c r="D2" s="45"/>
    </row>
    <row r="3" spans="1:4" ht="61.5" customHeight="1" x14ac:dyDescent="0.25">
      <c r="A3" s="3" t="s">
        <v>1</v>
      </c>
      <c r="B3" s="9" t="s">
        <v>28</v>
      </c>
      <c r="C3" s="10" t="s">
        <v>2</v>
      </c>
      <c r="D3" s="9" t="s">
        <v>3</v>
      </c>
    </row>
    <row r="4" spans="1:4" x14ac:dyDescent="0.25">
      <c r="A4" s="46" t="s">
        <v>35</v>
      </c>
      <c r="B4" s="46"/>
      <c r="C4" s="46"/>
      <c r="D4" s="46"/>
    </row>
    <row r="5" spans="1:4" x14ac:dyDescent="0.25">
      <c r="A5" s="3" t="s">
        <v>81</v>
      </c>
      <c r="B5" s="28">
        <v>769387.6</v>
      </c>
      <c r="C5" s="31" t="s">
        <v>41</v>
      </c>
      <c r="D5" s="9"/>
    </row>
    <row r="6" spans="1:4" x14ac:dyDescent="0.25">
      <c r="A6" s="3" t="s">
        <v>82</v>
      </c>
      <c r="B6" s="28">
        <v>891702.28</v>
      </c>
      <c r="C6" s="31" t="s">
        <v>41</v>
      </c>
      <c r="D6" s="9"/>
    </row>
    <row r="7" spans="1:4" x14ac:dyDescent="0.25">
      <c r="A7" s="3" t="s">
        <v>83</v>
      </c>
      <c r="B7" s="28">
        <f>B6-B5</f>
        <v>122314.68000000005</v>
      </c>
      <c r="C7" s="31" t="s">
        <v>41</v>
      </c>
      <c r="D7" s="9"/>
    </row>
    <row r="8" spans="1:4" x14ac:dyDescent="0.25">
      <c r="A8" s="3" t="s">
        <v>4</v>
      </c>
      <c r="B8" s="28">
        <f>B9</f>
        <v>6343.68</v>
      </c>
      <c r="C8" s="31" t="s">
        <v>41</v>
      </c>
      <c r="D8" s="9"/>
    </row>
    <row r="9" spans="1:4" x14ac:dyDescent="0.25">
      <c r="A9" s="11" t="s">
        <v>5</v>
      </c>
      <c r="B9" s="29">
        <f>528.64*12</f>
        <v>6343.68</v>
      </c>
      <c r="C9" s="12" t="s">
        <v>41</v>
      </c>
      <c r="D9" s="16"/>
    </row>
    <row r="10" spans="1:4" x14ac:dyDescent="0.25">
      <c r="A10" s="4" t="s">
        <v>84</v>
      </c>
      <c r="B10" s="26">
        <f>B5+B8-B9</f>
        <v>769387.6</v>
      </c>
      <c r="C10" s="31" t="s">
        <v>41</v>
      </c>
      <c r="D10" s="13"/>
    </row>
    <row r="11" spans="1:4" x14ac:dyDescent="0.25">
      <c r="A11" s="42" t="s">
        <v>6</v>
      </c>
      <c r="B11" s="42"/>
      <c r="C11" s="42"/>
      <c r="D11" s="42"/>
    </row>
    <row r="12" spans="1:4" ht="18.75" customHeight="1" thickBot="1" x14ac:dyDescent="0.3">
      <c r="A12" s="5" t="s">
        <v>12</v>
      </c>
      <c r="B12" s="26">
        <f>B13+B14</f>
        <v>138045.41999999998</v>
      </c>
      <c r="C12" s="31" t="s">
        <v>41</v>
      </c>
      <c r="D12" s="13"/>
    </row>
    <row r="13" spans="1:4" s="23" customFormat="1" ht="15.75" thickBot="1" x14ac:dyDescent="0.3">
      <c r="A13" s="56" t="s">
        <v>66</v>
      </c>
      <c r="B13" s="57">
        <v>67568.7</v>
      </c>
      <c r="C13" s="56" t="s">
        <v>8</v>
      </c>
      <c r="D13" s="57">
        <v>17106</v>
      </c>
    </row>
    <row r="14" spans="1:4" s="23" customFormat="1" ht="15.75" thickBot="1" x14ac:dyDescent="0.3">
      <c r="A14" s="56" t="s">
        <v>67</v>
      </c>
      <c r="B14" s="57">
        <v>70476.72</v>
      </c>
      <c r="C14" s="56" t="s">
        <v>7</v>
      </c>
      <c r="D14" s="57">
        <v>17106</v>
      </c>
    </row>
    <row r="15" spans="1:4" ht="29.25" thickBot="1" x14ac:dyDescent="0.3">
      <c r="A15" s="5" t="s">
        <v>13</v>
      </c>
      <c r="B15" s="26">
        <f>B16+B17</f>
        <v>58803.92</v>
      </c>
      <c r="C15" s="31" t="s">
        <v>41</v>
      </c>
      <c r="D15" s="13"/>
    </row>
    <row r="16" spans="1:4" s="23" customFormat="1" ht="15.75" thickBot="1" x14ac:dyDescent="0.3">
      <c r="A16" s="56" t="s">
        <v>62</v>
      </c>
      <c r="B16" s="57">
        <v>28396.46</v>
      </c>
      <c r="C16" s="56" t="s">
        <v>7</v>
      </c>
      <c r="D16" s="57">
        <v>17106.3</v>
      </c>
    </row>
    <row r="17" spans="1:4" s="23" customFormat="1" ht="15.75" thickBot="1" x14ac:dyDescent="0.3">
      <c r="A17" s="56" t="s">
        <v>63</v>
      </c>
      <c r="B17" s="57">
        <v>30407.46</v>
      </c>
      <c r="C17" s="56" t="s">
        <v>7</v>
      </c>
      <c r="D17" s="57">
        <v>16003.93</v>
      </c>
    </row>
    <row r="18" spans="1:4" ht="24" customHeight="1" thickBot="1" x14ac:dyDescent="0.3">
      <c r="A18" s="5" t="s">
        <v>14</v>
      </c>
      <c r="B18" s="26">
        <f>B19</f>
        <v>8924.4599999999991</v>
      </c>
      <c r="C18" s="31" t="s">
        <v>41</v>
      </c>
      <c r="D18" s="13"/>
    </row>
    <row r="19" spans="1:4" s="23" customFormat="1" ht="15.75" thickBot="1" x14ac:dyDescent="0.3">
      <c r="A19" s="56" t="s">
        <v>45</v>
      </c>
      <c r="B19" s="57">
        <v>8924.4599999999991</v>
      </c>
      <c r="C19" s="56" t="s">
        <v>15</v>
      </c>
      <c r="D19" s="57">
        <v>138</v>
      </c>
    </row>
    <row r="20" spans="1:4" ht="29.25" thickBot="1" x14ac:dyDescent="0.3">
      <c r="A20" s="5" t="s">
        <v>16</v>
      </c>
      <c r="B20" s="26">
        <f>B21+B22+B23+B24+B25+B26</f>
        <v>19329.78</v>
      </c>
      <c r="C20" s="31" t="s">
        <v>41</v>
      </c>
      <c r="D20" s="13"/>
    </row>
    <row r="21" spans="1:4" s="23" customFormat="1" ht="15.75" thickBot="1" x14ac:dyDescent="0.3">
      <c r="A21" s="56" t="s">
        <v>46</v>
      </c>
      <c r="B21" s="57">
        <v>1710.6</v>
      </c>
      <c r="C21" s="56" t="s">
        <v>7</v>
      </c>
      <c r="D21" s="57">
        <v>17106</v>
      </c>
    </row>
    <row r="22" spans="1:4" s="23" customFormat="1" ht="15.75" thickBot="1" x14ac:dyDescent="0.3">
      <c r="A22" s="56" t="s">
        <v>47</v>
      </c>
      <c r="B22" s="57">
        <v>1539.54</v>
      </c>
      <c r="C22" s="56" t="s">
        <v>7</v>
      </c>
      <c r="D22" s="57">
        <v>17106</v>
      </c>
    </row>
    <row r="23" spans="1:4" s="23" customFormat="1" ht="15.75" thickBot="1" x14ac:dyDescent="0.3">
      <c r="A23" s="56" t="s">
        <v>69</v>
      </c>
      <c r="B23" s="57">
        <v>1539.54</v>
      </c>
      <c r="C23" s="56" t="s">
        <v>7</v>
      </c>
      <c r="D23" s="57">
        <v>17106</v>
      </c>
    </row>
    <row r="24" spans="1:4" s="23" customFormat="1" ht="15.75" thickBot="1" x14ac:dyDescent="0.3">
      <c r="A24" s="56" t="s">
        <v>70</v>
      </c>
      <c r="B24" s="57">
        <v>1539.54</v>
      </c>
      <c r="C24" s="56" t="s">
        <v>7</v>
      </c>
      <c r="D24" s="57">
        <v>17106</v>
      </c>
    </row>
    <row r="25" spans="1:4" s="23" customFormat="1" ht="15.75" thickBot="1" x14ac:dyDescent="0.3">
      <c r="A25" s="56" t="s">
        <v>71</v>
      </c>
      <c r="B25" s="57">
        <v>6500.28</v>
      </c>
      <c r="C25" s="56" t="s">
        <v>7</v>
      </c>
      <c r="D25" s="57">
        <v>17106</v>
      </c>
    </row>
    <row r="26" spans="1:4" s="23" customFormat="1" ht="15.75" thickBot="1" x14ac:dyDescent="0.3">
      <c r="A26" s="56" t="s">
        <v>72</v>
      </c>
      <c r="B26" s="57">
        <v>6500.28</v>
      </c>
      <c r="C26" s="56" t="s">
        <v>7</v>
      </c>
      <c r="D26" s="57">
        <v>17106</v>
      </c>
    </row>
    <row r="27" spans="1:4" ht="43.5" thickBot="1" x14ac:dyDescent="0.3">
      <c r="A27" s="5" t="s">
        <v>17</v>
      </c>
      <c r="B27" s="26">
        <f>SUM(B28:B34)</f>
        <v>11272.01</v>
      </c>
      <c r="C27" s="31" t="s">
        <v>41</v>
      </c>
      <c r="D27" s="17"/>
    </row>
    <row r="28" spans="1:4" s="23" customFormat="1" ht="15.75" thickBot="1" x14ac:dyDescent="0.3">
      <c r="A28" s="56" t="s">
        <v>74</v>
      </c>
      <c r="B28" s="57">
        <v>419.67</v>
      </c>
      <c r="C28" s="56" t="s">
        <v>40</v>
      </c>
      <c r="D28" s="57">
        <v>1</v>
      </c>
    </row>
    <row r="29" spans="1:4" s="23" customFormat="1" ht="15.75" thickBot="1" x14ac:dyDescent="0.3">
      <c r="A29" s="56" t="s">
        <v>57</v>
      </c>
      <c r="B29" s="57">
        <v>1282.45</v>
      </c>
      <c r="C29" s="56" t="s">
        <v>40</v>
      </c>
      <c r="D29" s="57">
        <v>1</v>
      </c>
    </row>
    <row r="30" spans="1:4" s="23" customFormat="1" ht="15.75" thickBot="1" x14ac:dyDescent="0.3">
      <c r="A30" s="56" t="s">
        <v>59</v>
      </c>
      <c r="B30" s="57">
        <v>744.43</v>
      </c>
      <c r="C30" s="56" t="s">
        <v>7</v>
      </c>
      <c r="D30" s="57">
        <v>1</v>
      </c>
    </row>
    <row r="31" spans="1:4" s="23" customFormat="1" ht="18.75" customHeight="1" thickBot="1" x14ac:dyDescent="0.3">
      <c r="A31" s="56" t="s">
        <v>68</v>
      </c>
      <c r="B31" s="57">
        <v>2273.14</v>
      </c>
      <c r="C31" s="56" t="s">
        <v>40</v>
      </c>
      <c r="D31" s="57">
        <v>1</v>
      </c>
    </row>
    <row r="32" spans="1:4" s="23" customFormat="1" ht="15.75" thickBot="1" x14ac:dyDescent="0.3">
      <c r="A32" s="56" t="s">
        <v>44</v>
      </c>
      <c r="B32" s="57">
        <v>5988.33</v>
      </c>
      <c r="C32" s="56" t="s">
        <v>40</v>
      </c>
      <c r="D32" s="57">
        <v>1</v>
      </c>
    </row>
    <row r="33" spans="1:5" s="23" customFormat="1" ht="15.75" thickBot="1" x14ac:dyDescent="0.3">
      <c r="A33" s="56" t="s">
        <v>51</v>
      </c>
      <c r="B33" s="57">
        <v>230.61</v>
      </c>
      <c r="C33" s="56" t="s">
        <v>40</v>
      </c>
      <c r="D33" s="57">
        <v>1</v>
      </c>
    </row>
    <row r="34" spans="1:5" s="23" customFormat="1" ht="15.75" thickBot="1" x14ac:dyDescent="0.3">
      <c r="A34" s="56" t="s">
        <v>52</v>
      </c>
      <c r="B34" s="57">
        <v>333.38</v>
      </c>
      <c r="C34" s="56" t="s">
        <v>40</v>
      </c>
      <c r="D34" s="57">
        <v>1</v>
      </c>
    </row>
    <row r="35" spans="1:5" ht="58.5" customHeight="1" thickBot="1" x14ac:dyDescent="0.3">
      <c r="A35" s="5" t="s">
        <v>18</v>
      </c>
      <c r="B35" s="26">
        <f>SUM(B36:B45)</f>
        <v>250403.22</v>
      </c>
      <c r="C35" s="31" t="s">
        <v>41</v>
      </c>
      <c r="D35" s="18"/>
      <c r="E35" s="2" t="s">
        <v>9</v>
      </c>
    </row>
    <row r="36" spans="1:5" s="23" customFormat="1" ht="15.75" thickBot="1" x14ac:dyDescent="0.3">
      <c r="A36" s="56" t="s">
        <v>55</v>
      </c>
      <c r="B36" s="57">
        <v>381.43</v>
      </c>
      <c r="C36" s="56" t="s">
        <v>56</v>
      </c>
      <c r="D36" s="57">
        <v>1</v>
      </c>
    </row>
    <row r="37" spans="1:5" s="23" customFormat="1" ht="15.75" thickBot="1" x14ac:dyDescent="0.3">
      <c r="A37" s="56" t="s">
        <v>39</v>
      </c>
      <c r="B37" s="57">
        <v>418.08</v>
      </c>
      <c r="C37" s="56" t="s">
        <v>8</v>
      </c>
      <c r="D37" s="57">
        <v>3</v>
      </c>
    </row>
    <row r="38" spans="1:5" s="23" customFormat="1" ht="15.75" thickBot="1" x14ac:dyDescent="0.3">
      <c r="A38" s="56" t="s">
        <v>58</v>
      </c>
      <c r="B38" s="57">
        <v>8334</v>
      </c>
      <c r="C38" s="56" t="s">
        <v>30</v>
      </c>
      <c r="D38" s="57">
        <v>12</v>
      </c>
    </row>
    <row r="39" spans="1:5" s="23" customFormat="1" ht="15.75" thickBot="1" x14ac:dyDescent="0.3">
      <c r="A39" s="56" t="s">
        <v>73</v>
      </c>
      <c r="B39" s="57">
        <v>4746.6400000000003</v>
      </c>
      <c r="C39" s="56" t="s">
        <v>31</v>
      </c>
      <c r="D39" s="57">
        <v>8</v>
      </c>
    </row>
    <row r="40" spans="1:5" s="23" customFormat="1" ht="15.75" thickBot="1" x14ac:dyDescent="0.3">
      <c r="A40" s="56" t="s">
        <v>76</v>
      </c>
      <c r="B40" s="57">
        <v>173185.83</v>
      </c>
      <c r="C40" s="56" t="s">
        <v>77</v>
      </c>
      <c r="D40" s="57">
        <v>1</v>
      </c>
    </row>
    <row r="41" spans="1:5" s="23" customFormat="1" ht="15.75" thickBot="1" x14ac:dyDescent="0.3">
      <c r="A41" s="56" t="s">
        <v>78</v>
      </c>
      <c r="B41" s="57">
        <v>34348.33</v>
      </c>
      <c r="C41" s="56" t="s">
        <v>56</v>
      </c>
      <c r="D41" s="57">
        <v>1</v>
      </c>
    </row>
    <row r="42" spans="1:5" s="30" customFormat="1" x14ac:dyDescent="0.25">
      <c r="A42" s="20" t="s">
        <v>48</v>
      </c>
      <c r="B42" s="25">
        <v>20995.77</v>
      </c>
      <c r="C42" s="21" t="s">
        <v>40</v>
      </c>
      <c r="D42" s="22">
        <v>1</v>
      </c>
    </row>
    <row r="43" spans="1:5" s="30" customFormat="1" x14ac:dyDescent="0.25">
      <c r="A43" s="20" t="s">
        <v>49</v>
      </c>
      <c r="B43" s="25">
        <v>4774.16</v>
      </c>
      <c r="C43" s="21" t="s">
        <v>40</v>
      </c>
      <c r="D43" s="22">
        <v>1</v>
      </c>
    </row>
    <row r="44" spans="1:5" s="30" customFormat="1" x14ac:dyDescent="0.25">
      <c r="A44" s="20" t="s">
        <v>50</v>
      </c>
      <c r="B44" s="25">
        <v>950.38</v>
      </c>
      <c r="C44" s="21" t="s">
        <v>40</v>
      </c>
      <c r="D44" s="22">
        <v>1</v>
      </c>
    </row>
    <row r="45" spans="1:5" s="30" customFormat="1" x14ac:dyDescent="0.25">
      <c r="A45" s="20" t="s">
        <v>37</v>
      </c>
      <c r="B45" s="25">
        <v>2268.6</v>
      </c>
      <c r="C45" s="21" t="s">
        <v>38</v>
      </c>
      <c r="D45" s="22">
        <v>4</v>
      </c>
    </row>
    <row r="46" spans="1:5" ht="28.5" x14ac:dyDescent="0.25">
      <c r="A46" s="5" t="s">
        <v>19</v>
      </c>
      <c r="B46" s="26">
        <v>0</v>
      </c>
      <c r="C46" s="31" t="s">
        <v>41</v>
      </c>
      <c r="D46" s="17"/>
    </row>
    <row r="47" spans="1:5" ht="28.5" x14ac:dyDescent="0.25">
      <c r="A47" s="5" t="s">
        <v>20</v>
      </c>
      <c r="B47" s="26">
        <v>0</v>
      </c>
      <c r="C47" s="31" t="s">
        <v>41</v>
      </c>
      <c r="D47" s="13"/>
    </row>
    <row r="48" spans="1:5" x14ac:dyDescent="0.25">
      <c r="A48" s="5" t="s">
        <v>21</v>
      </c>
      <c r="B48" s="26">
        <v>0</v>
      </c>
      <c r="C48" s="31" t="s">
        <v>41</v>
      </c>
      <c r="D48" s="13"/>
    </row>
    <row r="49" spans="1:8" ht="28.5" x14ac:dyDescent="0.25">
      <c r="A49" s="5" t="s">
        <v>22</v>
      </c>
      <c r="B49" s="26">
        <v>0</v>
      </c>
      <c r="C49" s="31" t="s">
        <v>41</v>
      </c>
      <c r="D49" s="13"/>
    </row>
    <row r="50" spans="1:8" ht="28.5" x14ac:dyDescent="0.25">
      <c r="A50" s="5" t="s">
        <v>23</v>
      </c>
      <c r="B50" s="26">
        <v>0</v>
      </c>
      <c r="C50" s="31" t="s">
        <v>41</v>
      </c>
      <c r="D50" s="14"/>
    </row>
    <row r="51" spans="1:8" ht="29.25" thickBot="1" x14ac:dyDescent="0.3">
      <c r="A51" s="5" t="s">
        <v>24</v>
      </c>
      <c r="B51" s="26">
        <f>B52+B53</f>
        <v>31817.159999999996</v>
      </c>
      <c r="C51" s="31" t="s">
        <v>41</v>
      </c>
      <c r="D51" s="13"/>
    </row>
    <row r="52" spans="1:8" s="23" customFormat="1" ht="15.75" thickBot="1" x14ac:dyDescent="0.3">
      <c r="A52" s="56" t="s">
        <v>60</v>
      </c>
      <c r="B52" s="57">
        <v>15395.4</v>
      </c>
      <c r="C52" s="56" t="s">
        <v>8</v>
      </c>
      <c r="D52" s="57">
        <v>17106</v>
      </c>
    </row>
    <row r="53" spans="1:8" s="23" customFormat="1" ht="15.75" thickBot="1" x14ac:dyDescent="0.3">
      <c r="A53" s="56" t="s">
        <v>61</v>
      </c>
      <c r="B53" s="57">
        <v>16421.759999999998</v>
      </c>
      <c r="C53" s="56" t="s">
        <v>7</v>
      </c>
      <c r="D53" s="57">
        <v>17106</v>
      </c>
    </row>
    <row r="54" spans="1:8" ht="28.5" x14ac:dyDescent="0.25">
      <c r="A54" s="5" t="s">
        <v>25</v>
      </c>
      <c r="B54" s="24">
        <v>0</v>
      </c>
      <c r="C54" s="31" t="s">
        <v>41</v>
      </c>
      <c r="D54" s="17"/>
    </row>
    <row r="55" spans="1:8" ht="57.75" thickBot="1" x14ac:dyDescent="0.3">
      <c r="A55" s="5" t="s">
        <v>26</v>
      </c>
      <c r="B55" s="24">
        <f>SUM(B56:B61)</f>
        <v>94913.810000000012</v>
      </c>
      <c r="C55" s="31" t="s">
        <v>41</v>
      </c>
      <c r="D55" s="17"/>
    </row>
    <row r="56" spans="1:8" s="23" customFormat="1" ht="15.75" thickBot="1" x14ac:dyDescent="0.3">
      <c r="A56" s="56" t="s">
        <v>53</v>
      </c>
      <c r="B56" s="57">
        <v>290.8</v>
      </c>
      <c r="C56" s="56" t="s">
        <v>7</v>
      </c>
      <c r="D56" s="57">
        <v>17106</v>
      </c>
    </row>
    <row r="57" spans="1:8" s="23" customFormat="1" ht="15.75" thickBot="1" x14ac:dyDescent="0.3">
      <c r="A57" s="56" t="s">
        <v>54</v>
      </c>
      <c r="B57" s="57">
        <v>290.8</v>
      </c>
      <c r="C57" s="56" t="s">
        <v>7</v>
      </c>
      <c r="D57" s="57">
        <v>17106</v>
      </c>
    </row>
    <row r="58" spans="1:8" s="23" customFormat="1" ht="15.75" thickBot="1" x14ac:dyDescent="0.3">
      <c r="A58" s="56" t="s">
        <v>64</v>
      </c>
      <c r="B58" s="57">
        <v>37486.620000000003</v>
      </c>
      <c r="C58" s="56" t="s">
        <v>7</v>
      </c>
      <c r="D58" s="57">
        <v>15300.66</v>
      </c>
    </row>
    <row r="59" spans="1:8" s="23" customFormat="1" ht="15.75" thickBot="1" x14ac:dyDescent="0.3">
      <c r="A59" s="56" t="s">
        <v>65</v>
      </c>
      <c r="B59" s="57">
        <v>45085.88</v>
      </c>
      <c r="C59" s="56" t="s">
        <v>7</v>
      </c>
      <c r="D59" s="57">
        <v>16394.87</v>
      </c>
    </row>
    <row r="60" spans="1:8" s="23" customFormat="1" ht="15.75" thickBot="1" x14ac:dyDescent="0.3">
      <c r="A60" s="56" t="s">
        <v>75</v>
      </c>
      <c r="B60" s="57">
        <v>818.05</v>
      </c>
      <c r="C60" s="56" t="s">
        <v>40</v>
      </c>
      <c r="D60" s="57">
        <v>1</v>
      </c>
    </row>
    <row r="61" spans="1:8" s="23" customFormat="1" ht="15.75" thickBot="1" x14ac:dyDescent="0.3">
      <c r="A61" s="56" t="s">
        <v>79</v>
      </c>
      <c r="B61" s="57">
        <v>10941.66</v>
      </c>
      <c r="C61" s="56" t="s">
        <v>40</v>
      </c>
      <c r="D61" s="57">
        <v>18</v>
      </c>
    </row>
    <row r="62" spans="1:8" x14ac:dyDescent="0.25">
      <c r="A62" s="5" t="s">
        <v>27</v>
      </c>
      <c r="B62" s="26">
        <f>B63</f>
        <v>3600</v>
      </c>
      <c r="C62" s="31" t="s">
        <v>41</v>
      </c>
      <c r="D62" s="17"/>
    </row>
    <row r="63" spans="1:8" ht="30" x14ac:dyDescent="0.25">
      <c r="A63" s="6" t="s">
        <v>10</v>
      </c>
      <c r="B63" s="27">
        <f>D63*5*12</f>
        <v>3600</v>
      </c>
      <c r="C63" s="14" t="s">
        <v>11</v>
      </c>
      <c r="D63" s="13">
        <v>60</v>
      </c>
    </row>
    <row r="64" spans="1:8" x14ac:dyDescent="0.25">
      <c r="A64" s="4" t="s">
        <v>85</v>
      </c>
      <c r="B64" s="26">
        <f>B12++B15+B18+B20+B27+B35+B46+B47+B49+B50+B51+B54+B55</f>
        <v>613509.77999999991</v>
      </c>
      <c r="C64" s="31" t="s">
        <v>41</v>
      </c>
      <c r="D64" s="14"/>
      <c r="H64" s="1" t="e">
        <f>B64='[1]Работа 2020 '!C34</f>
        <v>#REF!</v>
      </c>
    </row>
    <row r="65" spans="1:4" x14ac:dyDescent="0.25">
      <c r="A65" s="4" t="s">
        <v>86</v>
      </c>
      <c r="B65" s="26">
        <f>B64*1.2+B62</f>
        <v>739811.73599999992</v>
      </c>
      <c r="C65" s="31" t="s">
        <v>41</v>
      </c>
      <c r="D65" s="13"/>
    </row>
    <row r="66" spans="1:4" x14ac:dyDescent="0.25">
      <c r="A66" s="4" t="s">
        <v>87</v>
      </c>
      <c r="B66" s="26">
        <f>B5+B8-B65</f>
        <v>35919.544000000111</v>
      </c>
      <c r="C66" s="31" t="s">
        <v>41</v>
      </c>
      <c r="D66" s="13"/>
    </row>
    <row r="67" spans="1:4" ht="28.5" x14ac:dyDescent="0.25">
      <c r="A67" s="5" t="s">
        <v>88</v>
      </c>
      <c r="B67" s="26">
        <f>B66+(B7)</f>
        <v>158234.22400000016</v>
      </c>
      <c r="C67" s="31" t="s">
        <v>41</v>
      </c>
      <c r="D67" s="13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44"/>
  <sheetViews>
    <sheetView workbookViewId="0">
      <pane ySplit="3" topLeftCell="A19" activePane="bottomLeft" state="frozen"/>
      <selection pane="bottomLeft" activeCell="B44" sqref="B44"/>
    </sheetView>
  </sheetViews>
  <sheetFormatPr defaultRowHeight="15" x14ac:dyDescent="0.25"/>
  <cols>
    <col min="1" max="1" width="70.5703125" style="23" customWidth="1"/>
    <col min="2" max="2" width="12.5703125" style="23" customWidth="1"/>
    <col min="3" max="3" width="20.5703125" style="23" customWidth="1"/>
    <col min="4" max="4" width="12.5703125" style="23" customWidth="1"/>
    <col min="5" max="16384" width="9.140625" style="23"/>
  </cols>
  <sheetData>
    <row r="2" spans="1:4" x14ac:dyDescent="0.25">
      <c r="A2" s="23" t="s">
        <v>42</v>
      </c>
    </row>
    <row r="3" spans="1:4" x14ac:dyDescent="0.25">
      <c r="A3" s="23" t="s">
        <v>36</v>
      </c>
    </row>
    <row r="4" spans="1:4" ht="15.75" thickBot="1" x14ac:dyDescent="0.3"/>
    <row r="5" spans="1:4" ht="15.75" thickBot="1" x14ac:dyDescent="0.3">
      <c r="A5" s="55" t="s">
        <v>32</v>
      </c>
      <c r="B5" s="55" t="s">
        <v>43</v>
      </c>
      <c r="C5" s="55" t="s">
        <v>33</v>
      </c>
      <c r="D5" s="55" t="s">
        <v>34</v>
      </c>
    </row>
    <row r="6" spans="1:4" s="61" customFormat="1" ht="15.75" thickBot="1" x14ac:dyDescent="0.3">
      <c r="A6" s="59" t="s">
        <v>44</v>
      </c>
      <c r="B6" s="60">
        <v>5988.33</v>
      </c>
      <c r="C6" s="59" t="s">
        <v>40</v>
      </c>
      <c r="D6" s="60">
        <v>1</v>
      </c>
    </row>
    <row r="7" spans="1:4" s="61" customFormat="1" ht="15.75" thickBot="1" x14ac:dyDescent="0.3">
      <c r="A7" s="59" t="s">
        <v>45</v>
      </c>
      <c r="B7" s="60">
        <v>8924.4599999999991</v>
      </c>
      <c r="C7" s="59" t="s">
        <v>15</v>
      </c>
      <c r="D7" s="60">
        <v>138</v>
      </c>
    </row>
    <row r="8" spans="1:4" s="61" customFormat="1" ht="24.75" customHeight="1" thickBot="1" x14ac:dyDescent="0.3">
      <c r="A8" s="59" t="s">
        <v>37</v>
      </c>
      <c r="B8" s="60">
        <v>2268.6</v>
      </c>
      <c r="C8" s="59" t="s">
        <v>38</v>
      </c>
      <c r="D8" s="60">
        <v>4</v>
      </c>
    </row>
    <row r="9" spans="1:4" s="61" customFormat="1" ht="15.75" thickBot="1" x14ac:dyDescent="0.3">
      <c r="A9" s="59" t="s">
        <v>46</v>
      </c>
      <c r="B9" s="60">
        <v>1710.6</v>
      </c>
      <c r="C9" s="59" t="s">
        <v>7</v>
      </c>
      <c r="D9" s="60">
        <v>17106</v>
      </c>
    </row>
    <row r="10" spans="1:4" s="61" customFormat="1" ht="15.75" thickBot="1" x14ac:dyDescent="0.3">
      <c r="A10" s="59" t="s">
        <v>47</v>
      </c>
      <c r="B10" s="60">
        <v>1539.54</v>
      </c>
      <c r="C10" s="59" t="s">
        <v>7</v>
      </c>
      <c r="D10" s="60">
        <v>17106</v>
      </c>
    </row>
    <row r="11" spans="1:4" s="61" customFormat="1" ht="15.75" thickBot="1" x14ac:dyDescent="0.3">
      <c r="A11" s="59" t="s">
        <v>48</v>
      </c>
      <c r="B11" s="60">
        <v>20995.77</v>
      </c>
      <c r="C11" s="59" t="s">
        <v>40</v>
      </c>
      <c r="D11" s="60">
        <v>1</v>
      </c>
    </row>
    <row r="12" spans="1:4" s="61" customFormat="1" ht="15.75" thickBot="1" x14ac:dyDescent="0.3">
      <c r="A12" s="59" t="s">
        <v>49</v>
      </c>
      <c r="B12" s="60">
        <v>4774.16</v>
      </c>
      <c r="C12" s="59" t="s">
        <v>40</v>
      </c>
      <c r="D12" s="60">
        <v>1</v>
      </c>
    </row>
    <row r="13" spans="1:4" s="61" customFormat="1" ht="15.75" thickBot="1" x14ac:dyDescent="0.3">
      <c r="A13" s="59" t="s">
        <v>50</v>
      </c>
      <c r="B13" s="60">
        <v>950.38</v>
      </c>
      <c r="C13" s="59" t="s">
        <v>40</v>
      </c>
      <c r="D13" s="60">
        <v>1</v>
      </c>
    </row>
    <row r="14" spans="1:4" s="61" customFormat="1" ht="15.75" thickBot="1" x14ac:dyDescent="0.3">
      <c r="A14" s="59" t="s">
        <v>51</v>
      </c>
      <c r="B14" s="60">
        <v>230.61</v>
      </c>
      <c r="C14" s="59" t="s">
        <v>40</v>
      </c>
      <c r="D14" s="60">
        <v>1</v>
      </c>
    </row>
    <row r="15" spans="1:4" s="61" customFormat="1" ht="15.75" thickBot="1" x14ac:dyDescent="0.3">
      <c r="A15" s="59" t="s">
        <v>52</v>
      </c>
      <c r="B15" s="60">
        <v>333.38</v>
      </c>
      <c r="C15" s="59" t="s">
        <v>40</v>
      </c>
      <c r="D15" s="60">
        <v>1</v>
      </c>
    </row>
    <row r="16" spans="1:4" s="61" customFormat="1" ht="15.75" thickBot="1" x14ac:dyDescent="0.3">
      <c r="A16" s="59" t="s">
        <v>53</v>
      </c>
      <c r="B16" s="60">
        <v>290.8</v>
      </c>
      <c r="C16" s="59" t="s">
        <v>7</v>
      </c>
      <c r="D16" s="60">
        <v>17106</v>
      </c>
    </row>
    <row r="17" spans="1:4" s="61" customFormat="1" ht="15.75" thickBot="1" x14ac:dyDescent="0.3">
      <c r="A17" s="59" t="s">
        <v>54</v>
      </c>
      <c r="B17" s="60">
        <v>290.8</v>
      </c>
      <c r="C17" s="59" t="s">
        <v>7</v>
      </c>
      <c r="D17" s="60">
        <v>17106</v>
      </c>
    </row>
    <row r="18" spans="1:4" s="61" customFormat="1" ht="15.75" thickBot="1" x14ac:dyDescent="0.3">
      <c r="A18" s="59" t="s">
        <v>55</v>
      </c>
      <c r="B18" s="60">
        <v>381.43</v>
      </c>
      <c r="C18" s="59" t="s">
        <v>56</v>
      </c>
      <c r="D18" s="60">
        <v>1</v>
      </c>
    </row>
    <row r="19" spans="1:4" s="61" customFormat="1" ht="15.75" thickBot="1" x14ac:dyDescent="0.3">
      <c r="A19" s="59" t="s">
        <v>39</v>
      </c>
      <c r="B19" s="60">
        <v>418.08</v>
      </c>
      <c r="C19" s="59" t="s">
        <v>8</v>
      </c>
      <c r="D19" s="60">
        <v>3</v>
      </c>
    </row>
    <row r="20" spans="1:4" s="61" customFormat="1" ht="15.75" thickBot="1" x14ac:dyDescent="0.3">
      <c r="A20" s="59" t="s">
        <v>57</v>
      </c>
      <c r="B20" s="60">
        <v>1282.45</v>
      </c>
      <c r="C20" s="59" t="s">
        <v>40</v>
      </c>
      <c r="D20" s="60">
        <v>1</v>
      </c>
    </row>
    <row r="21" spans="1:4" s="61" customFormat="1" ht="15.75" thickBot="1" x14ac:dyDescent="0.3">
      <c r="A21" s="59" t="s">
        <v>58</v>
      </c>
      <c r="B21" s="60">
        <v>8334</v>
      </c>
      <c r="C21" s="59" t="s">
        <v>30</v>
      </c>
      <c r="D21" s="60">
        <v>12</v>
      </c>
    </row>
    <row r="22" spans="1:4" s="61" customFormat="1" ht="15.75" thickBot="1" x14ac:dyDescent="0.3">
      <c r="A22" s="59" t="s">
        <v>59</v>
      </c>
      <c r="B22" s="60">
        <v>744.43</v>
      </c>
      <c r="C22" s="59" t="s">
        <v>7</v>
      </c>
      <c r="D22" s="60">
        <v>1</v>
      </c>
    </row>
    <row r="23" spans="1:4" s="61" customFormat="1" ht="15.75" thickBot="1" x14ac:dyDescent="0.3">
      <c r="A23" s="59" t="s">
        <v>60</v>
      </c>
      <c r="B23" s="60">
        <v>15395.4</v>
      </c>
      <c r="C23" s="59" t="s">
        <v>8</v>
      </c>
      <c r="D23" s="60">
        <v>17106</v>
      </c>
    </row>
    <row r="24" spans="1:4" s="61" customFormat="1" ht="15.75" thickBot="1" x14ac:dyDescent="0.3">
      <c r="A24" s="59" t="s">
        <v>61</v>
      </c>
      <c r="B24" s="60">
        <v>16421.759999999998</v>
      </c>
      <c r="C24" s="59" t="s">
        <v>7</v>
      </c>
      <c r="D24" s="60">
        <v>17106</v>
      </c>
    </row>
    <row r="25" spans="1:4" s="61" customFormat="1" ht="15.75" thickBot="1" x14ac:dyDescent="0.3">
      <c r="A25" s="59" t="s">
        <v>62</v>
      </c>
      <c r="B25" s="60">
        <v>28396.46</v>
      </c>
      <c r="C25" s="59" t="s">
        <v>7</v>
      </c>
      <c r="D25" s="60">
        <v>17106.3</v>
      </c>
    </row>
    <row r="26" spans="1:4" s="61" customFormat="1" ht="15.75" thickBot="1" x14ac:dyDescent="0.3">
      <c r="A26" s="59" t="s">
        <v>63</v>
      </c>
      <c r="B26" s="60">
        <v>30407.46</v>
      </c>
      <c r="C26" s="59" t="s">
        <v>7</v>
      </c>
      <c r="D26" s="60">
        <v>16003.93</v>
      </c>
    </row>
    <row r="27" spans="1:4" s="61" customFormat="1" ht="15.75" thickBot="1" x14ac:dyDescent="0.3">
      <c r="A27" s="59" t="s">
        <v>64</v>
      </c>
      <c r="B27" s="60">
        <v>37486.620000000003</v>
      </c>
      <c r="C27" s="59" t="s">
        <v>7</v>
      </c>
      <c r="D27" s="60">
        <v>15300.66</v>
      </c>
    </row>
    <row r="28" spans="1:4" s="61" customFormat="1" ht="15.75" thickBot="1" x14ac:dyDescent="0.3">
      <c r="A28" s="59" t="s">
        <v>65</v>
      </c>
      <c r="B28" s="60">
        <v>45085.88</v>
      </c>
      <c r="C28" s="59" t="s">
        <v>7</v>
      </c>
      <c r="D28" s="60">
        <v>16394.87</v>
      </c>
    </row>
    <row r="29" spans="1:4" s="61" customFormat="1" ht="15.75" thickBot="1" x14ac:dyDescent="0.3">
      <c r="A29" s="59" t="s">
        <v>66</v>
      </c>
      <c r="B29" s="60">
        <v>67568.7</v>
      </c>
      <c r="C29" s="59" t="s">
        <v>8</v>
      </c>
      <c r="D29" s="60">
        <v>17106</v>
      </c>
    </row>
    <row r="30" spans="1:4" s="61" customFormat="1" ht="15.75" thickBot="1" x14ac:dyDescent="0.3">
      <c r="A30" s="59" t="s">
        <v>67</v>
      </c>
      <c r="B30" s="60">
        <v>70476.72</v>
      </c>
      <c r="C30" s="59" t="s">
        <v>7</v>
      </c>
      <c r="D30" s="60">
        <v>17106</v>
      </c>
    </row>
    <row r="31" spans="1:4" s="61" customFormat="1" ht="18.75" customHeight="1" thickBot="1" x14ac:dyDescent="0.3">
      <c r="A31" s="59" t="s">
        <v>68</v>
      </c>
      <c r="B31" s="60">
        <v>2273.14</v>
      </c>
      <c r="C31" s="59" t="s">
        <v>40</v>
      </c>
      <c r="D31" s="60">
        <v>1</v>
      </c>
    </row>
    <row r="32" spans="1:4" s="61" customFormat="1" ht="15.75" thickBot="1" x14ac:dyDescent="0.3">
      <c r="A32" s="59" t="s">
        <v>69</v>
      </c>
      <c r="B32" s="60">
        <v>1539.54</v>
      </c>
      <c r="C32" s="59" t="s">
        <v>7</v>
      </c>
      <c r="D32" s="60">
        <v>17106</v>
      </c>
    </row>
    <row r="33" spans="1:4" s="61" customFormat="1" ht="15.75" thickBot="1" x14ac:dyDescent="0.3">
      <c r="A33" s="59" t="s">
        <v>70</v>
      </c>
      <c r="B33" s="60">
        <v>1539.54</v>
      </c>
      <c r="C33" s="59" t="s">
        <v>7</v>
      </c>
      <c r="D33" s="60">
        <v>17106</v>
      </c>
    </row>
    <row r="34" spans="1:4" s="61" customFormat="1" ht="15.75" thickBot="1" x14ac:dyDescent="0.3">
      <c r="A34" s="59" t="s">
        <v>71</v>
      </c>
      <c r="B34" s="60">
        <v>6500.28</v>
      </c>
      <c r="C34" s="59" t="s">
        <v>7</v>
      </c>
      <c r="D34" s="60">
        <v>17106</v>
      </c>
    </row>
    <row r="35" spans="1:4" s="61" customFormat="1" ht="15.75" thickBot="1" x14ac:dyDescent="0.3">
      <c r="A35" s="59" t="s">
        <v>72</v>
      </c>
      <c r="B35" s="60">
        <v>6500.28</v>
      </c>
      <c r="C35" s="59" t="s">
        <v>7</v>
      </c>
      <c r="D35" s="60">
        <v>17106</v>
      </c>
    </row>
    <row r="36" spans="1:4" s="61" customFormat="1" ht="15.75" thickBot="1" x14ac:dyDescent="0.3">
      <c r="A36" s="59" t="s">
        <v>73</v>
      </c>
      <c r="B36" s="60">
        <v>4746.6400000000003</v>
      </c>
      <c r="C36" s="59" t="s">
        <v>31</v>
      </c>
      <c r="D36" s="60">
        <v>8</v>
      </c>
    </row>
    <row r="37" spans="1:4" s="61" customFormat="1" ht="15.75" thickBot="1" x14ac:dyDescent="0.3">
      <c r="A37" s="59" t="s">
        <v>74</v>
      </c>
      <c r="B37" s="60">
        <v>419.67</v>
      </c>
      <c r="C37" s="59" t="s">
        <v>40</v>
      </c>
      <c r="D37" s="60">
        <v>1</v>
      </c>
    </row>
    <row r="38" spans="1:4" s="61" customFormat="1" ht="15.75" thickBot="1" x14ac:dyDescent="0.3">
      <c r="A38" s="59" t="s">
        <v>75</v>
      </c>
      <c r="B38" s="60">
        <v>818.05</v>
      </c>
      <c r="C38" s="59" t="s">
        <v>40</v>
      </c>
      <c r="D38" s="60">
        <v>1</v>
      </c>
    </row>
    <row r="39" spans="1:4" s="61" customFormat="1" ht="15.75" thickBot="1" x14ac:dyDescent="0.3">
      <c r="A39" s="59" t="s">
        <v>76</v>
      </c>
      <c r="B39" s="60">
        <v>173185.83</v>
      </c>
      <c r="C39" s="59" t="s">
        <v>77</v>
      </c>
      <c r="D39" s="60">
        <v>1</v>
      </c>
    </row>
    <row r="40" spans="1:4" s="61" customFormat="1" ht="15.75" thickBot="1" x14ac:dyDescent="0.3">
      <c r="A40" s="59" t="s">
        <v>78</v>
      </c>
      <c r="B40" s="60">
        <v>34348.33</v>
      </c>
      <c r="C40" s="59" t="s">
        <v>56</v>
      </c>
      <c r="D40" s="60">
        <v>1</v>
      </c>
    </row>
    <row r="41" spans="1:4" s="61" customFormat="1" ht="15.75" thickBot="1" x14ac:dyDescent="0.3">
      <c r="A41" s="59" t="s">
        <v>79</v>
      </c>
      <c r="B41" s="60">
        <v>10941.66</v>
      </c>
      <c r="C41" s="59" t="s">
        <v>40</v>
      </c>
      <c r="D41" s="60">
        <v>18</v>
      </c>
    </row>
    <row r="42" spans="1:4" ht="15.75" thickBot="1" x14ac:dyDescent="0.3">
      <c r="A42" s="56"/>
      <c r="B42" s="58">
        <f>SUM(B6:B41)</f>
        <v>613509.77999999991</v>
      </c>
      <c r="C42" s="56"/>
      <c r="D42" s="57"/>
    </row>
    <row r="44" spans="1:4" x14ac:dyDescent="0.25">
      <c r="B44" s="23">
        <v>613509.77999999991</v>
      </c>
    </row>
  </sheetData>
  <autoFilter ref="A3:E3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1" max="3" width="9.140625" style="30"/>
    <col min="4" max="8" width="15.140625" style="30" customWidth="1"/>
    <col min="9" max="16384" width="9.140625" style="30"/>
  </cols>
  <sheetData>
    <row r="1" spans="1:8" ht="16.5" x14ac:dyDescent="0.25">
      <c r="A1" s="49"/>
      <c r="B1" s="49"/>
      <c r="C1" s="49"/>
      <c r="D1" s="49"/>
      <c r="E1" s="49"/>
      <c r="F1" s="49"/>
      <c r="G1" s="49"/>
      <c r="H1" s="49"/>
    </row>
    <row r="3" spans="1:8" x14ac:dyDescent="0.25">
      <c r="A3" s="32"/>
      <c r="B3" s="47"/>
      <c r="C3" s="48"/>
      <c r="D3" s="32"/>
      <c r="E3" s="32"/>
      <c r="F3" s="32"/>
      <c r="G3" s="33"/>
      <c r="H3" s="33"/>
    </row>
    <row r="4" spans="1:8" x14ac:dyDescent="0.25">
      <c r="A4" s="34"/>
      <c r="B4" s="35"/>
      <c r="C4" s="50"/>
      <c r="D4" s="50"/>
      <c r="E4" s="50"/>
      <c r="F4" s="50"/>
      <c r="G4" s="50"/>
      <c r="H4" s="51"/>
    </row>
    <row r="5" spans="1:8" x14ac:dyDescent="0.25">
      <c r="A5" s="32"/>
      <c r="B5" s="47"/>
      <c r="C5" s="48"/>
      <c r="D5" s="36"/>
      <c r="E5" s="36"/>
      <c r="F5" s="37"/>
      <c r="G5" s="38"/>
      <c r="H5" s="38"/>
    </row>
    <row r="6" spans="1:8" x14ac:dyDescent="0.25">
      <c r="A6" s="32"/>
      <c r="B6" s="47"/>
      <c r="C6" s="48"/>
      <c r="D6" s="36"/>
      <c r="E6" s="36"/>
      <c r="F6" s="37"/>
      <c r="G6" s="38"/>
      <c r="H6" s="38"/>
    </row>
    <row r="7" spans="1:8" x14ac:dyDescent="0.25">
      <c r="A7" s="32"/>
      <c r="B7" s="47"/>
      <c r="C7" s="48"/>
      <c r="D7" s="36"/>
      <c r="E7" s="36"/>
      <c r="F7" s="37"/>
      <c r="G7" s="38"/>
      <c r="H7" s="38"/>
    </row>
    <row r="8" spans="1:8" x14ac:dyDescent="0.25">
      <c r="A8" s="32"/>
      <c r="B8" s="47"/>
      <c r="C8" s="48"/>
      <c r="D8" s="36"/>
      <c r="E8" s="36"/>
      <c r="F8" s="37"/>
      <c r="G8" s="38"/>
      <c r="H8" s="38"/>
    </row>
    <row r="9" spans="1:8" x14ac:dyDescent="0.25">
      <c r="A9" s="32"/>
      <c r="B9" s="47"/>
      <c r="C9" s="48"/>
      <c r="D9" s="36"/>
      <c r="E9" s="36"/>
      <c r="F9" s="37"/>
      <c r="G9" s="38"/>
      <c r="H9" s="38"/>
    </row>
    <row r="10" spans="1:8" x14ac:dyDescent="0.25">
      <c r="A10" s="32"/>
      <c r="B10" s="47"/>
      <c r="C10" s="48"/>
      <c r="D10" s="36"/>
      <c r="E10" s="36"/>
      <c r="F10" s="37"/>
      <c r="G10" s="38"/>
      <c r="H10" s="38"/>
    </row>
    <row r="11" spans="1:8" x14ac:dyDescent="0.25">
      <c r="A11" s="32"/>
      <c r="B11" s="47"/>
      <c r="C11" s="48"/>
      <c r="D11" s="36"/>
      <c r="E11" s="36"/>
      <c r="F11" s="37"/>
      <c r="G11" s="38"/>
      <c r="H11" s="38"/>
    </row>
    <row r="12" spans="1:8" x14ac:dyDescent="0.25">
      <c r="A12" s="32"/>
      <c r="B12" s="47"/>
      <c r="C12" s="48"/>
      <c r="D12" s="36"/>
      <c r="E12" s="36"/>
      <c r="F12" s="37"/>
      <c r="G12" s="38"/>
      <c r="H12" s="38"/>
    </row>
    <row r="13" spans="1:8" x14ac:dyDescent="0.25">
      <c r="A13" s="32"/>
      <c r="B13" s="47"/>
      <c r="C13" s="48"/>
      <c r="D13" s="36"/>
      <c r="E13" s="36"/>
      <c r="F13" s="37"/>
      <c r="G13" s="38"/>
      <c r="H13" s="38"/>
    </row>
    <row r="14" spans="1:8" x14ac:dyDescent="0.25">
      <c r="A14" s="32"/>
      <c r="B14" s="47"/>
      <c r="C14" s="48"/>
      <c r="D14" s="36"/>
      <c r="E14" s="36"/>
      <c r="F14" s="37"/>
      <c r="G14" s="38"/>
      <c r="H14" s="38"/>
    </row>
    <row r="15" spans="1:8" x14ac:dyDescent="0.25">
      <c r="A15" s="32"/>
      <c r="B15" s="47"/>
      <c r="C15" s="48"/>
      <c r="D15" s="36"/>
      <c r="E15" s="36"/>
      <c r="F15" s="37"/>
      <c r="G15" s="38"/>
      <c r="H15" s="38"/>
    </row>
    <row r="16" spans="1:8" x14ac:dyDescent="0.25">
      <c r="A16" s="32"/>
      <c r="B16" s="47"/>
      <c r="C16" s="48"/>
      <c r="D16" s="36"/>
      <c r="E16" s="36"/>
      <c r="F16" s="37"/>
      <c r="G16" s="38"/>
      <c r="H16" s="38"/>
    </row>
    <row r="17" spans="1:8" x14ac:dyDescent="0.25">
      <c r="A17" s="52"/>
      <c r="B17" s="53"/>
      <c r="C17" s="54"/>
      <c r="D17" s="39"/>
      <c r="E17" s="39"/>
      <c r="F17" s="40"/>
      <c r="G17" s="38"/>
      <c r="H17" s="38"/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Осетровка, д. 5</vt:lpstr>
      <vt:lpstr>Работа 2020</vt:lpstr>
      <vt:lpstr>Справка</vt:lpstr>
      <vt:lpstr>'Осетровка, д.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Соломко Михайловна</cp:lastModifiedBy>
  <cp:lastPrinted>2019-02-06T02:30:04Z</cp:lastPrinted>
  <dcterms:created xsi:type="dcterms:W3CDTF">2018-02-13T05:54:21Z</dcterms:created>
  <dcterms:modified xsi:type="dcterms:W3CDTF">2021-02-25T07:29:19Z</dcterms:modified>
</cp:coreProperties>
</file>