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Лист1!$A$1:$D$70</definedName>
  </definedNames>
  <calcPr calcId="125725"/>
</workbook>
</file>

<file path=xl/calcChain.xml><?xml version="1.0" encoding="utf-8"?>
<calcChain xmlns="http://schemas.openxmlformats.org/spreadsheetml/2006/main">
  <c r="B60" i="1"/>
  <c r="B41"/>
  <c r="B28"/>
  <c r="B19" l="1"/>
  <c r="B8"/>
  <c r="B56"/>
  <c r="B54"/>
  <c r="B50"/>
  <c r="B21"/>
  <c r="B16"/>
  <c r="B13"/>
  <c r="B68" l="1"/>
  <c r="B10"/>
  <c r="B9" s="1"/>
  <c r="B67"/>
  <c r="B66" s="1"/>
  <c r="B11" l="1"/>
  <c r="B70"/>
  <c r="B69"/>
</calcChain>
</file>

<file path=xl/sharedStrings.xml><?xml version="1.0" encoding="utf-8"?>
<sst xmlns="http://schemas.openxmlformats.org/spreadsheetml/2006/main" count="122" uniqueCount="82">
  <si>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</si>
  <si>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</si>
  <si>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</si>
  <si>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</si>
  <si>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</si>
  <si>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</si>
  <si>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</si>
  <si>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</si>
  <si>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</si>
  <si>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</si>
  <si>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</si>
  <si>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</si>
  <si>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</si>
  <si>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</si>
  <si>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</si>
  <si>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</si>
  <si>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</si>
  <si>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</si>
  <si>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</si>
  <si>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</si>
  <si>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</si>
  <si>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</si>
  <si>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</si>
  <si>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</si>
  <si>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</si>
  <si>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</si>
  <si>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1 стояк</t>
  </si>
  <si>
    <t>Адрес: ул. Забайкальского рабочего, д. 36</t>
  </si>
  <si>
    <t>Доходы по дому:</t>
  </si>
  <si>
    <t>15. Прочая работа (услуга)</t>
  </si>
  <si>
    <t>Расходы по снятию показаний с ИПУ по электроэнергии</t>
  </si>
  <si>
    <t>Выезд а/машины по заявке</t>
  </si>
  <si>
    <t>выезд</t>
  </si>
  <si>
    <t>шт.</t>
  </si>
  <si>
    <t>руб.</t>
  </si>
  <si>
    <t>Осмотр подвала</t>
  </si>
  <si>
    <t>Отключение отопления</t>
  </si>
  <si>
    <t>Сброс воздуха со стояков отопления с использованием а/м газель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</si>
  <si>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</si>
  <si>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</si>
  <si>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</si>
  <si>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</si>
  <si>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</si>
  <si>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г. 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</si>
  <si>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</si>
  <si>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</si>
  <si>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К=0,9;1</t>
  </si>
  <si>
    <t>Уборка МОП 3,4 кв. 2021 г. К=0,9;1</t>
  </si>
  <si>
    <t>Хол.вода потр.при содер.общ.имущ.в МКД 3,4 кв.2021г. 10-16эт.К=0,9;1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</si>
  <si>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</si>
  <si>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</si>
  <si>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</si>
  <si>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</si>
  <si>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</si>
  <si>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</si>
  <si>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К=0,9;1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</si>
  <si>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</si>
  <si>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</si>
  <si>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</si>
  <si>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Восстановление наружного водостока</t>
  </si>
  <si>
    <t>Гор.вода потр.при содер.общего имущ.в МКД 1,2 кв.2021г. 10-16эт.К=0,9;</t>
  </si>
  <si>
    <t>Гор.вода потр.при содер.общего имущ.в МКД 3,4 кв.2021 10-16эт.К=0,9</t>
  </si>
  <si>
    <t>Замена тамбурной деревянной двери</t>
  </si>
  <si>
    <t>Замена электрической лампы накаливания</t>
  </si>
  <si>
    <t>Запуск системы отопления</t>
  </si>
  <si>
    <t>Изготовление дверного блока (коробка+2 полотна)</t>
  </si>
  <si>
    <t>Мелкий ремонт деревянных макетов</t>
  </si>
  <si>
    <t>Монтаж освещения над подъ-м с точкой подкл.от пл-ки(прожектор с фото-р</t>
  </si>
  <si>
    <t>1подъезд</t>
  </si>
  <si>
    <t>Организация мест накоп.ртуть сод-х ламп 1,2 кв. 2021г. К=0,6;0,8;0,85;</t>
  </si>
  <si>
    <t>Осмотр сантех. оборудования</t>
  </si>
  <si>
    <t>Осмотр электропроводки</t>
  </si>
  <si>
    <t>Прокладка электрокабеля АВВГ 2*2,5 мм2</t>
  </si>
  <si>
    <t>Ремонт двери</t>
  </si>
  <si>
    <t>Ремонт доводчика</t>
  </si>
  <si>
    <t>Ремонт продухов</t>
  </si>
  <si>
    <t>Содержание ДРС 1,2 кв. 2021 г. коэф.0,8;0,85;0,9;1</t>
  </si>
  <si>
    <t>Уборка придомовой территории 1,2 кв. 2021 г. К=0,9;1</t>
  </si>
  <si>
    <t>Хол.вода потр.при содер.общ.имущ.в МКД 1,2 кв.2021г. 10-16эт.К=0,9;1</t>
  </si>
  <si>
    <t>замена электрической лампы накаливания</t>
  </si>
  <si>
    <t>исполнение заявок не связанных с ремонтом</t>
  </si>
  <si>
    <t>установка металлических урн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</si>
</sst>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 wrapText="1"/>
    </xf>
    <xf numFmtId="164" fontId="9" fillId="0" borderId="2" xfId="2" applyFont="1" applyFill="1" applyBorder="1" applyAlignment="1" applyProtection="1">
      <alignment horizontal="center" vertical="center" wrapText="1"/>
    </xf>
    <xf numFmtId="164" fontId="7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/>
    </xf>
    <xf numFmtId="164" fontId="2" fillId="0" borderId="2" xfId="2" applyFont="1" applyFill="1" applyBorder="1" applyAlignment="1">
      <alignment horizontal="center"/>
    </xf>
    <xf numFmtId="164" fontId="3" fillId="0" borderId="2" xfId="2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center" vertical="center" wrapText="1"/>
    </xf>
    <xf numFmtId="164" fontId="2" fillId="0" borderId="0" xfId="2" applyFont="1" applyFill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164" fontId="7" fillId="0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0" fontId="8" fillId="3" borderId="2" xfId="1" applyFont="1" applyFill="1" applyBorder="1" applyAlignment="1">
      <alignment horizontal="left" vertical="center" wrapText="1"/>
    </xf>
    <xf numFmtId="164" fontId="8" fillId="3" borderId="2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9" fontId="0" fillId="3" borderId="3" xfId="0" applyNumberFormat="1" applyFill="1" applyBorder="1"/>
    <xf numFmtId="165" fontId="0" fillId="3" borderId="3" xfId="0" applyNumberFormat="1" applyFill="1" applyBorder="1"/>
    <xf numFmtId="0" fontId="0" fillId="3" borderId="0" xfId="0" applyFill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49" workbookViewId="0">
      <selection activeCell="F66" sqref="F66"/>
    </sheetView>
  </sheetViews>
  <sheetFormatPr defaultRowHeight="15" outlineLevelRow="2"/>
  <cols>
    <col min="1" max="1" width="59.5703125" style="7" customWidth="1"/>
    <col min="2" max="2" width="17.42578125" style="26" customWidth="1"/>
    <col min="3" max="3" width="9.28515625" style="26" customWidth="1"/>
    <col min="4" max="4" width="14.42578125" style="26" customWidth="1"/>
    <col min="5" max="5" width="17.28515625" style="1" customWidth="1"/>
    <col min="6" max="16384" width="9.140625" style="1"/>
  </cols>
  <sheetData>
    <row r="1" spans="1:5" ht="46.5" customHeight="1">
      <c r="A1" s="46" t="s">
        <v>6</v>
      </c>
      <c r="B1" s="46"/>
      <c r="C1" s="46"/>
      <c r="D1" s="46"/>
    </row>
    <row r="2" spans="1:5" ht="17.25" customHeight="1">
      <c r="A2" s="2" t="s">
        <v>27</v>
      </c>
      <c r="B2" s="48" t="s">
        <v>39</v>
      </c>
      <c r="C2" s="48"/>
      <c r="D2" s="48"/>
    </row>
    <row r="3" spans="1:5" ht="57">
      <c r="A3" s="3" t="s">
        <v>2</v>
      </c>
      <c r="B3" s="12" t="s">
        <v>19</v>
      </c>
      <c r="C3" s="13" t="s">
        <v>0</v>
      </c>
      <c r="D3" s="12" t="s">
        <v>1</v>
      </c>
    </row>
    <row r="4" spans="1:5" s="40" customFormat="1">
      <c r="A4" s="38" t="s">
        <v>38</v>
      </c>
      <c r="B4" s="42">
        <v>223648.92699999991</v>
      </c>
      <c r="C4" s="39" t="s">
        <v>34</v>
      </c>
      <c r="D4" s="41"/>
    </row>
    <row r="5" spans="1:5">
      <c r="A5" s="49" t="s">
        <v>28</v>
      </c>
      <c r="B5" s="50"/>
      <c r="C5" s="50"/>
      <c r="D5" s="51"/>
    </row>
    <row r="6" spans="1:5" ht="18" customHeight="1">
      <c r="A6" s="3" t="s">
        <v>40</v>
      </c>
      <c r="B6" s="12">
        <v>794724</v>
      </c>
      <c r="C6" s="35" t="s">
        <v>34</v>
      </c>
      <c r="D6" s="12"/>
    </row>
    <row r="7" spans="1:5" ht="16.5" customHeight="1">
      <c r="A7" s="3" t="s">
        <v>41</v>
      </c>
      <c r="B7" s="12">
        <v>859308.34</v>
      </c>
      <c r="C7" s="35" t="s">
        <v>34</v>
      </c>
      <c r="D7" s="12"/>
    </row>
    <row r="8" spans="1:5">
      <c r="A8" s="3" t="s">
        <v>42</v>
      </c>
      <c r="B8" s="12">
        <f>B7-B6</f>
        <v>64584.339999999967</v>
      </c>
      <c r="C8" s="35" t="s">
        <v>34</v>
      </c>
      <c r="D8" s="12"/>
    </row>
    <row r="9" spans="1:5">
      <c r="A9" s="3" t="s">
        <v>7</v>
      </c>
      <c r="B9" s="12">
        <f>B10</f>
        <v>9972</v>
      </c>
      <c r="C9" s="35" t="s">
        <v>34</v>
      </c>
      <c r="D9" s="12"/>
    </row>
    <row r="10" spans="1:5">
      <c r="A10" s="28" t="s">
        <v>8</v>
      </c>
      <c r="B10" s="14">
        <f>531*12+300*12</f>
        <v>9972</v>
      </c>
      <c r="C10" s="35" t="s">
        <v>34</v>
      </c>
      <c r="D10" s="14"/>
    </row>
    <row r="11" spans="1:5">
      <c r="A11" s="4" t="s">
        <v>43</v>
      </c>
      <c r="B11" s="12">
        <f>B6+B9-B10</f>
        <v>794724</v>
      </c>
      <c r="C11" s="35" t="s">
        <v>34</v>
      </c>
      <c r="D11" s="14"/>
    </row>
    <row r="12" spans="1:5">
      <c r="A12" s="47" t="s">
        <v>9</v>
      </c>
      <c r="B12" s="47"/>
      <c r="C12" s="47"/>
      <c r="D12" s="47"/>
    </row>
    <row r="13" spans="1:5" ht="29.25" thickBot="1">
      <c r="A13" s="2" t="s">
        <v>10</v>
      </c>
      <c r="B13" s="15">
        <f>B14+B15</f>
        <v>120269.34</v>
      </c>
      <c r="C13" s="27"/>
      <c r="D13" s="27"/>
      <c r="E13" s="5"/>
    </row>
    <row r="14" spans="1:5" s="34" customFormat="1" ht="15.75" thickBot="1">
      <c r="A14" s="36" t="s">
        <v>44</v>
      </c>
      <c r="B14" s="37">
        <v>58363.92</v>
      </c>
      <c r="C14" s="36" t="s">
        <v>3</v>
      </c>
      <c r="D14" s="37">
        <v>14166</v>
      </c>
    </row>
    <row r="15" spans="1:5" s="34" customFormat="1" ht="15.75" thickBot="1">
      <c r="A15" s="36" t="s">
        <v>45</v>
      </c>
      <c r="B15" s="37">
        <v>61905.42</v>
      </c>
      <c r="C15" s="36" t="s">
        <v>3</v>
      </c>
      <c r="D15" s="37">
        <v>14166</v>
      </c>
    </row>
    <row r="16" spans="1:5" ht="30.75" customHeight="1" thickBot="1">
      <c r="A16" s="2" t="s">
        <v>11</v>
      </c>
      <c r="B16" s="15">
        <f>B17+B18</f>
        <v>68860.92</v>
      </c>
      <c r="C16" s="27"/>
      <c r="D16" s="27"/>
    </row>
    <row r="17" spans="1:6" s="34" customFormat="1" ht="15.75" thickBot="1">
      <c r="A17" s="36" t="s">
        <v>46</v>
      </c>
      <c r="B17" s="37">
        <v>38531.519999999997</v>
      </c>
      <c r="C17" s="36" t="s">
        <v>3</v>
      </c>
      <c r="D17" s="37">
        <v>18888</v>
      </c>
    </row>
    <row r="18" spans="1:6" s="34" customFormat="1" ht="15.75" thickBot="1">
      <c r="A18" s="36" t="s">
        <v>47</v>
      </c>
      <c r="B18" s="37">
        <v>30329.4</v>
      </c>
      <c r="C18" s="36" t="s">
        <v>3</v>
      </c>
      <c r="D18" s="37">
        <v>14166</v>
      </c>
    </row>
    <row r="19" spans="1:6" ht="29.25" thickBot="1">
      <c r="A19" s="2" t="s">
        <v>12</v>
      </c>
      <c r="B19" s="15">
        <f>B20</f>
        <v>0</v>
      </c>
      <c r="C19" s="16"/>
      <c r="D19" s="27"/>
    </row>
    <row r="20" spans="1:6" s="34" customFormat="1" ht="15.75" thickBot="1">
      <c r="A20" s="36"/>
      <c r="B20" s="37"/>
      <c r="C20" s="36"/>
      <c r="D20" s="37"/>
    </row>
    <row r="21" spans="1:6" ht="43.5" thickBot="1">
      <c r="A21" s="2" t="s">
        <v>13</v>
      </c>
      <c r="B21" s="15">
        <f>SUM(B22:B27)</f>
        <v>43135.47</v>
      </c>
      <c r="C21" s="27"/>
      <c r="D21" s="27"/>
    </row>
    <row r="22" spans="1:6" s="34" customFormat="1" ht="15.75" thickBot="1">
      <c r="A22" s="36" t="s">
        <v>60</v>
      </c>
      <c r="B22" s="37">
        <v>1558.26</v>
      </c>
      <c r="C22" s="36" t="s">
        <v>3</v>
      </c>
      <c r="D22" s="37">
        <v>14166</v>
      </c>
    </row>
    <row r="23" spans="1:6" s="34" customFormat="1" ht="15.75" thickBot="1">
      <c r="A23" s="36" t="s">
        <v>61</v>
      </c>
      <c r="B23" s="37">
        <v>1770.75</v>
      </c>
      <c r="C23" s="36" t="s">
        <v>3</v>
      </c>
      <c r="D23" s="37">
        <v>14166</v>
      </c>
    </row>
    <row r="24" spans="1:6" s="34" customFormat="1" ht="15.75" thickBot="1">
      <c r="A24" s="36" t="s">
        <v>78</v>
      </c>
      <c r="B24" s="37">
        <v>1416.6</v>
      </c>
      <c r="C24" s="36" t="s">
        <v>3</v>
      </c>
      <c r="D24" s="37">
        <v>14166</v>
      </c>
    </row>
    <row r="25" spans="1:6" s="34" customFormat="1" ht="15.75" thickBot="1">
      <c r="A25" s="36" t="s">
        <v>48</v>
      </c>
      <c r="B25" s="37">
        <v>1558.26</v>
      </c>
      <c r="C25" s="36" t="s">
        <v>3</v>
      </c>
      <c r="D25" s="37">
        <v>14166</v>
      </c>
    </row>
    <row r="26" spans="1:6" s="34" customFormat="1" ht="15.75" thickBot="1">
      <c r="A26" s="36" t="s">
        <v>49</v>
      </c>
      <c r="B26" s="37">
        <v>17990.82</v>
      </c>
      <c r="C26" s="36" t="s">
        <v>3</v>
      </c>
      <c r="D26" s="37">
        <v>14166</v>
      </c>
    </row>
    <row r="27" spans="1:6" s="34" customFormat="1" ht="15.75" thickBot="1">
      <c r="A27" s="36" t="s">
        <v>50</v>
      </c>
      <c r="B27" s="37">
        <v>18840.78</v>
      </c>
      <c r="C27" s="36" t="s">
        <v>3</v>
      </c>
      <c r="D27" s="37">
        <v>14166</v>
      </c>
    </row>
    <row r="28" spans="1:6" ht="43.5" outlineLevel="1" thickBot="1">
      <c r="A28" s="2" t="s">
        <v>14</v>
      </c>
      <c r="B28" s="17">
        <f>SUM(B29:B40)</f>
        <v>31607.469999999998</v>
      </c>
      <c r="C28" s="18"/>
      <c r="D28" s="18"/>
      <c r="E28" s="5"/>
      <c r="F28" s="5"/>
    </row>
    <row r="29" spans="1:6" s="34" customFormat="1" ht="15.75" thickBot="1">
      <c r="A29" s="36" t="s">
        <v>79</v>
      </c>
      <c r="B29" s="37">
        <v>147.24</v>
      </c>
      <c r="C29" s="36" t="s">
        <v>33</v>
      </c>
      <c r="D29" s="37">
        <v>1</v>
      </c>
    </row>
    <row r="30" spans="1:6" s="34" customFormat="1" ht="15.75" thickBot="1">
      <c r="A30" s="36" t="s">
        <v>80</v>
      </c>
      <c r="B30" s="37">
        <v>5037.03</v>
      </c>
      <c r="C30" s="36" t="s">
        <v>33</v>
      </c>
      <c r="D30" s="37">
        <v>9</v>
      </c>
    </row>
    <row r="31" spans="1:6" s="45" customFormat="1" ht="15.75" thickBot="1">
      <c r="A31" s="43" t="s">
        <v>72</v>
      </c>
      <c r="B31" s="44">
        <v>218.15</v>
      </c>
      <c r="C31" s="43" t="s">
        <v>4</v>
      </c>
      <c r="D31" s="44">
        <v>1</v>
      </c>
    </row>
    <row r="32" spans="1:6" s="45" customFormat="1" ht="15.75" thickBot="1">
      <c r="A32" s="43" t="s">
        <v>73</v>
      </c>
      <c r="B32" s="44">
        <v>2214</v>
      </c>
      <c r="C32" s="43" t="s">
        <v>33</v>
      </c>
      <c r="D32" s="44">
        <v>1</v>
      </c>
    </row>
    <row r="33" spans="1:4" s="45" customFormat="1" ht="15.75" thickBot="1">
      <c r="A33" s="43" t="s">
        <v>74</v>
      </c>
      <c r="B33" s="44">
        <v>674.52</v>
      </c>
      <c r="C33" s="43" t="s">
        <v>33</v>
      </c>
      <c r="D33" s="44">
        <v>1</v>
      </c>
    </row>
    <row r="34" spans="1:4" s="45" customFormat="1" ht="15.75" thickBot="1">
      <c r="A34" s="43" t="s">
        <v>75</v>
      </c>
      <c r="B34" s="44">
        <v>1238.82</v>
      </c>
      <c r="C34" s="43" t="s">
        <v>33</v>
      </c>
      <c r="D34" s="44">
        <v>1</v>
      </c>
    </row>
    <row r="35" spans="1:4" s="34" customFormat="1" ht="15.75" thickBot="1">
      <c r="A35" s="36" t="s">
        <v>65</v>
      </c>
      <c r="B35" s="37">
        <v>7594.46</v>
      </c>
      <c r="C35" s="36" t="s">
        <v>3</v>
      </c>
      <c r="D35" s="37">
        <v>2</v>
      </c>
    </row>
    <row r="36" spans="1:4" s="34" customFormat="1" ht="15.75" thickBot="1">
      <c r="A36" s="36" t="s">
        <v>66</v>
      </c>
      <c r="B36" s="37">
        <v>1066.56</v>
      </c>
      <c r="C36" s="36" t="s">
        <v>33</v>
      </c>
      <c r="D36" s="37">
        <v>1</v>
      </c>
    </row>
    <row r="37" spans="1:4" s="34" customFormat="1" ht="15.75" thickBot="1">
      <c r="A37" s="36" t="s">
        <v>67</v>
      </c>
      <c r="B37" s="37">
        <v>2260.5300000000002</v>
      </c>
      <c r="C37" s="36" t="s">
        <v>68</v>
      </c>
      <c r="D37" s="37">
        <v>1</v>
      </c>
    </row>
    <row r="38" spans="1:4" s="34" customFormat="1" ht="15.75" thickBot="1">
      <c r="A38" s="36" t="s">
        <v>62</v>
      </c>
      <c r="B38" s="37">
        <v>10659</v>
      </c>
      <c r="C38" s="36" t="s">
        <v>33</v>
      </c>
      <c r="D38" s="37">
        <v>1</v>
      </c>
    </row>
    <row r="39" spans="1:4" s="34" customFormat="1" ht="15.75" thickBot="1">
      <c r="A39" s="36" t="s">
        <v>63</v>
      </c>
      <c r="B39" s="37">
        <v>79.400000000000006</v>
      </c>
      <c r="C39" s="36" t="s">
        <v>33</v>
      </c>
      <c r="D39" s="37">
        <v>1</v>
      </c>
    </row>
    <row r="40" spans="1:4" s="34" customFormat="1" ht="15.75" thickBot="1">
      <c r="A40" s="36" t="s">
        <v>71</v>
      </c>
      <c r="B40" s="37">
        <v>417.76</v>
      </c>
      <c r="C40" s="36" t="s">
        <v>25</v>
      </c>
      <c r="D40" s="37">
        <v>1</v>
      </c>
    </row>
    <row r="41" spans="1:4" s="6" customFormat="1" ht="57.75" outlineLevel="2" thickBot="1">
      <c r="A41" s="2" t="s">
        <v>15</v>
      </c>
      <c r="B41" s="19">
        <f>SUM(B42:B48)</f>
        <v>16547.59</v>
      </c>
      <c r="C41" s="20"/>
      <c r="D41" s="20"/>
    </row>
    <row r="42" spans="1:4" s="34" customFormat="1" ht="15.75" thickBot="1">
      <c r="A42" s="36" t="s">
        <v>35</v>
      </c>
      <c r="B42" s="37">
        <v>843.48</v>
      </c>
      <c r="C42" s="36" t="s">
        <v>25</v>
      </c>
      <c r="D42" s="37">
        <v>1</v>
      </c>
    </row>
    <row r="43" spans="1:4" s="34" customFormat="1" ht="15.75" thickBot="1">
      <c r="A43" s="36" t="s">
        <v>70</v>
      </c>
      <c r="B43" s="37">
        <v>468.82</v>
      </c>
      <c r="C43" s="36" t="s">
        <v>33</v>
      </c>
      <c r="D43" s="37">
        <v>1</v>
      </c>
    </row>
    <row r="44" spans="1:4" s="34" customFormat="1" ht="15.75" thickBot="1">
      <c r="A44" s="36" t="s">
        <v>36</v>
      </c>
      <c r="B44" s="37">
        <v>1117.43</v>
      </c>
      <c r="C44" s="36" t="s">
        <v>33</v>
      </c>
      <c r="D44" s="37">
        <v>1</v>
      </c>
    </row>
    <row r="45" spans="1:4" s="34" customFormat="1" ht="15.75" thickBot="1">
      <c r="A45" s="36" t="s">
        <v>37</v>
      </c>
      <c r="B45" s="37">
        <v>8334</v>
      </c>
      <c r="C45" s="36" t="s">
        <v>26</v>
      </c>
      <c r="D45" s="37">
        <v>12</v>
      </c>
    </row>
    <row r="46" spans="1:4" s="34" customFormat="1" ht="15.75" thickBot="1">
      <c r="A46" s="36" t="s">
        <v>59</v>
      </c>
      <c r="B46" s="37">
        <v>2398.2600000000002</v>
      </c>
      <c r="C46" s="36" t="s">
        <v>33</v>
      </c>
      <c r="D46" s="37">
        <v>0.35</v>
      </c>
    </row>
    <row r="47" spans="1:4" s="34" customFormat="1" ht="15.75" thickBot="1">
      <c r="A47" s="36" t="s">
        <v>31</v>
      </c>
      <c r="B47" s="37">
        <v>2268.6</v>
      </c>
      <c r="C47" s="36" t="s">
        <v>32</v>
      </c>
      <c r="D47" s="37">
        <v>4</v>
      </c>
    </row>
    <row r="48" spans="1:4" s="34" customFormat="1" ht="15.75" thickBot="1">
      <c r="A48" s="36" t="s">
        <v>64</v>
      </c>
      <c r="B48" s="37">
        <v>1117</v>
      </c>
      <c r="C48" s="36" t="s">
        <v>33</v>
      </c>
      <c r="D48" s="37">
        <v>1</v>
      </c>
    </row>
    <row r="49" spans="1:4" s="6" customFormat="1" ht="28.5" outlineLevel="2">
      <c r="A49" s="2" t="s">
        <v>20</v>
      </c>
      <c r="B49" s="19">
        <v>0</v>
      </c>
      <c r="C49" s="20"/>
      <c r="D49" s="20"/>
    </row>
    <row r="50" spans="1:4" s="6" customFormat="1" ht="29.25" outlineLevel="2" thickBot="1">
      <c r="A50" s="2" t="s">
        <v>21</v>
      </c>
      <c r="B50" s="19">
        <f>B51+B52</f>
        <v>119702.7</v>
      </c>
      <c r="C50" s="20"/>
      <c r="D50" s="20"/>
    </row>
    <row r="51" spans="1:4" s="34" customFormat="1" ht="15.75" thickBot="1">
      <c r="A51" s="36" t="s">
        <v>51</v>
      </c>
      <c r="B51" s="37">
        <v>58930.559999999998</v>
      </c>
      <c r="C51" s="36" t="s">
        <v>3</v>
      </c>
      <c r="D51" s="37">
        <v>14166</v>
      </c>
    </row>
    <row r="52" spans="1:4" s="34" customFormat="1" ht="15.75" thickBot="1">
      <c r="A52" s="36" t="s">
        <v>52</v>
      </c>
      <c r="B52" s="37">
        <v>60772.14</v>
      </c>
      <c r="C52" s="36" t="s">
        <v>3</v>
      </c>
      <c r="D52" s="37">
        <v>14166</v>
      </c>
    </row>
    <row r="53" spans="1:4" s="6" customFormat="1" ht="28.5" outlineLevel="2">
      <c r="A53" s="2" t="s">
        <v>22</v>
      </c>
      <c r="B53" s="19">
        <v>0</v>
      </c>
      <c r="C53" s="20"/>
      <c r="D53" s="20"/>
    </row>
    <row r="54" spans="1:4" s="6" customFormat="1" ht="28.5" outlineLevel="2">
      <c r="A54" s="2" t="s">
        <v>23</v>
      </c>
      <c r="B54" s="19">
        <f>0</f>
        <v>0</v>
      </c>
      <c r="C54" s="20"/>
      <c r="D54" s="20"/>
    </row>
    <row r="55" spans="1:4" s="6" customFormat="1" ht="28.5" outlineLevel="2">
      <c r="A55" s="2" t="s">
        <v>24</v>
      </c>
      <c r="B55" s="19">
        <v>0</v>
      </c>
      <c r="C55" s="20"/>
      <c r="D55" s="20"/>
    </row>
    <row r="56" spans="1:4" s="6" customFormat="1" ht="29.25" outlineLevel="2" thickBot="1">
      <c r="A56" s="2" t="s">
        <v>16</v>
      </c>
      <c r="B56" s="19">
        <f>B57+B58</f>
        <v>27878.690000000002</v>
      </c>
      <c r="C56" s="20"/>
      <c r="D56" s="20"/>
    </row>
    <row r="57" spans="1:4" s="34" customFormat="1" ht="15.75" thickBot="1">
      <c r="A57" s="36" t="s">
        <v>76</v>
      </c>
      <c r="B57" s="37">
        <v>13599.36</v>
      </c>
      <c r="C57" s="36" t="s">
        <v>3</v>
      </c>
      <c r="D57" s="37">
        <v>14166</v>
      </c>
    </row>
    <row r="58" spans="1:4" s="34" customFormat="1" ht="15.75" thickBot="1">
      <c r="A58" s="36" t="s">
        <v>53</v>
      </c>
      <c r="B58" s="37">
        <v>14279.33</v>
      </c>
      <c r="C58" s="36" t="s">
        <v>3</v>
      </c>
      <c r="D58" s="37">
        <v>14166</v>
      </c>
    </row>
    <row r="59" spans="1:4" s="6" customFormat="1" ht="42.75" outlineLevel="2">
      <c r="A59" s="2" t="s">
        <v>17</v>
      </c>
      <c r="B59" s="19">
        <v>0</v>
      </c>
      <c r="C59" s="20"/>
      <c r="D59" s="20"/>
    </row>
    <row r="60" spans="1:4" s="6" customFormat="1" ht="57.75" outlineLevel="2" thickBot="1">
      <c r="A60" s="2" t="s">
        <v>18</v>
      </c>
      <c r="B60" s="19">
        <f>SUM(B61:B65)</f>
        <v>54316.470000000008</v>
      </c>
      <c r="C60" s="20"/>
      <c r="D60" s="20"/>
    </row>
    <row r="61" spans="1:4" s="34" customFormat="1" ht="15.75" thickBot="1">
      <c r="A61" s="36" t="s">
        <v>77</v>
      </c>
      <c r="B61" s="37">
        <v>19832.400000000001</v>
      </c>
      <c r="C61" s="36" t="s">
        <v>3</v>
      </c>
      <c r="D61" s="37">
        <v>9444</v>
      </c>
    </row>
    <row r="62" spans="1:4" s="34" customFormat="1" ht="15.75" thickBot="1">
      <c r="A62" s="36" t="s">
        <v>55</v>
      </c>
      <c r="B62" s="37">
        <v>31165.200000000001</v>
      </c>
      <c r="C62" s="36" t="s">
        <v>3</v>
      </c>
      <c r="D62" s="37">
        <v>14166</v>
      </c>
    </row>
    <row r="63" spans="1:4" s="34" customFormat="1" ht="15.75" thickBot="1">
      <c r="A63" s="36" t="s">
        <v>69</v>
      </c>
      <c r="B63" s="37">
        <v>240.82</v>
      </c>
      <c r="C63" s="36" t="s">
        <v>3</v>
      </c>
      <c r="D63" s="37">
        <v>14166</v>
      </c>
    </row>
    <row r="64" spans="1:4" s="34" customFormat="1" ht="15.75" thickBot="1">
      <c r="A64" s="36" t="s">
        <v>54</v>
      </c>
      <c r="B64" s="37">
        <v>240.82</v>
      </c>
      <c r="C64" s="36" t="s">
        <v>3</v>
      </c>
      <c r="D64" s="37">
        <v>14166</v>
      </c>
    </row>
    <row r="65" spans="1:5" s="34" customFormat="1" ht="15.75" thickBot="1">
      <c r="A65" s="36" t="s">
        <v>81</v>
      </c>
      <c r="B65" s="37">
        <v>2837.23</v>
      </c>
      <c r="C65" s="36" t="s">
        <v>33</v>
      </c>
      <c r="D65" s="37">
        <v>1</v>
      </c>
    </row>
    <row r="66" spans="1:5" s="30" customFormat="1" ht="36" customHeight="1" outlineLevel="2">
      <c r="A66" s="29" t="s">
        <v>29</v>
      </c>
      <c r="B66" s="32">
        <f>B67</f>
        <v>2280</v>
      </c>
      <c r="C66" s="33"/>
      <c r="D66" s="33"/>
    </row>
    <row r="67" spans="1:5" s="6" customFormat="1" ht="21" customHeight="1" outlineLevel="2">
      <c r="A67" s="31" t="s">
        <v>30</v>
      </c>
      <c r="B67" s="21">
        <f>D67*5*12</f>
        <v>2280</v>
      </c>
      <c r="C67" s="16" t="s">
        <v>5</v>
      </c>
      <c r="D67" s="21">
        <v>38</v>
      </c>
    </row>
    <row r="68" spans="1:5" s="6" customFormat="1" outlineLevel="2">
      <c r="A68" s="9" t="s">
        <v>56</v>
      </c>
      <c r="B68" s="19">
        <f>B13++B16+B19+B21+B28+B41+B49+B50+B54+B55+B56+B59+B60</f>
        <v>482318.65000000008</v>
      </c>
      <c r="C68" s="20" t="s">
        <v>34</v>
      </c>
      <c r="D68" s="20"/>
    </row>
    <row r="69" spans="1:5" s="6" customFormat="1" outlineLevel="2">
      <c r="A69" s="9" t="s">
        <v>57</v>
      </c>
      <c r="B69" s="19">
        <f>B68*1.2+B66</f>
        <v>581062.38000000012</v>
      </c>
      <c r="C69" s="20" t="s">
        <v>34</v>
      </c>
      <c r="D69" s="20"/>
    </row>
    <row r="70" spans="1:5" s="6" customFormat="1" outlineLevel="2">
      <c r="A70" s="9" t="s">
        <v>58</v>
      </c>
      <c r="B70" s="19">
        <f>B6+B9-B69+B4</f>
        <v>447282.54699999979</v>
      </c>
      <c r="C70" s="20" t="s">
        <v>34</v>
      </c>
      <c r="D70" s="20"/>
    </row>
    <row r="71" spans="1:5" s="6" customFormat="1" outlineLevel="2">
      <c r="A71" s="10"/>
      <c r="B71" s="22"/>
      <c r="C71" s="22"/>
      <c r="D71" s="22"/>
    </row>
    <row r="72" spans="1:5" s="6" customFormat="1" outlineLevel="2">
      <c r="A72" s="10"/>
      <c r="B72" s="22"/>
      <c r="C72" s="22"/>
      <c r="D72" s="22"/>
    </row>
    <row r="73" spans="1:5">
      <c r="A73" s="8"/>
      <c r="B73" s="23"/>
      <c r="C73" s="24"/>
      <c r="D73" s="24"/>
    </row>
    <row r="74" spans="1:5">
      <c r="A74" s="11"/>
      <c r="B74" s="25"/>
      <c r="C74" s="25"/>
      <c r="D74" s="25"/>
    </row>
    <row r="75" spans="1:5" s="6" customFormat="1" outlineLevel="2">
      <c r="A75" s="10"/>
      <c r="B75" s="22"/>
      <c r="C75" s="22"/>
      <c r="D75" s="22"/>
    </row>
    <row r="76" spans="1:5">
      <c r="A76" s="8"/>
      <c r="B76" s="23"/>
      <c r="C76" s="24"/>
      <c r="D76" s="24"/>
      <c r="E76" s="5"/>
    </row>
    <row r="77" spans="1:5" ht="16.5" customHeight="1">
      <c r="A77" s="8"/>
      <c r="B77" s="23"/>
      <c r="C77" s="24"/>
      <c r="D77" s="24"/>
    </row>
    <row r="78" spans="1:5">
      <c r="A78" s="8"/>
      <c r="B78" s="23"/>
      <c r="C78" s="24"/>
      <c r="D78" s="24"/>
    </row>
    <row r="79" spans="1:5">
      <c r="A79" s="8"/>
      <c r="B79" s="23"/>
      <c r="C79" s="23"/>
      <c r="D79" s="24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0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2021-03-03T06:47:34Z</cp:lastPrinted>
  <dcterms:created xsi:type="dcterms:W3CDTF">2016-03-18T02:51:51Z</dcterms:created>
  <dcterms:modified xsi:type="dcterms:W3CDTF">2022-02-16T06:45:16Z</dcterms:modified>
</cp:coreProperties>
</file>