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Лист1!$A$1:$E$78</definedName>
  </definedNames>
  <calcPr calcId="124519" calcMode="manual"/>
</workbook>
</file>

<file path=xl/calcChain.xml><?xml version="1.0" encoding="utf-8"?>
<calcChain xmlns="http://schemas.openxmlformats.org/spreadsheetml/2006/main">
  <c r="C76" i="1"/>
  <c r="C17"/>
  <c r="C9"/>
  <c r="C77" s="1"/>
  <c r="C78" s="1"/>
  <c r="C8"/>
  <c r="C72"/>
  <c r="C75"/>
  <c r="C55"/>
  <c r="C65"/>
  <c r="C62"/>
  <c r="C59"/>
  <c r="C56"/>
  <c r="C43"/>
  <c r="C35"/>
  <c r="C28"/>
  <c r="C22"/>
  <c r="C25"/>
  <c r="C19"/>
  <c r="C10"/>
  <c r="C54"/>
  <c r="C73" l="1"/>
  <c r="B53" l="1"/>
  <c r="B65" l="1"/>
  <c r="B55"/>
  <c r="B73" l="1"/>
  <c r="B72" s="1"/>
  <c r="B62"/>
  <c r="B59"/>
  <c r="B56"/>
  <c r="B54"/>
  <c r="B25"/>
  <c r="B22"/>
  <c r="B19"/>
  <c r="B75" l="1"/>
</calcChain>
</file>

<file path=xl/sharedStrings.xml><?xml version="1.0" encoding="utf-8"?>
<sst xmlns="http://schemas.openxmlformats.org/spreadsheetml/2006/main" count="224" uniqueCount="106">
  <si>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</si>
  <si>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</si>
  <si>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</si>
  <si>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</si>
  <si>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</si>
  <si>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</si>
  <si>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</si>
  <si>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</si>
  <si>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</si>
  <si>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</si>
  <si>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</si>
  <si>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</si>
  <si>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</si>
  <si>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</si>
  <si>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</si>
  <si>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</si>
  <si>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</si>
  <si>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</si>
  <si>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</si>
  <si>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</si>
  <si>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</si>
  <si>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</si>
  <si>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</si>
  <si>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</si>
  <si>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</si>
  <si>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</si>
  <si>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</si>
  <si>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</si>
  <si>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</si>
  <si>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Ленина, д. 25</t>
  </si>
  <si>
    <t>Иванов В.В (Ленина 25 пом.45)</t>
  </si>
  <si>
    <t>Швейное предп-тие "Забайкалье"</t>
  </si>
  <si>
    <t>Чел.</t>
  </si>
  <si>
    <t>Выезд а/машины по заявке</t>
  </si>
  <si>
    <t>выезд</t>
  </si>
  <si>
    <t>м2</t>
  </si>
  <si>
    <t>м</t>
  </si>
  <si>
    <t>осмотр подвала</t>
  </si>
  <si>
    <t>раз</t>
  </si>
  <si>
    <t>Старшие по дому</t>
  </si>
  <si>
    <t>Ремонт чердачного люка с установкой навесов</t>
  </si>
  <si>
    <t>Дератизация</t>
  </si>
  <si>
    <t>Кол-во</t>
  </si>
  <si>
    <t>Ед.изм</t>
  </si>
  <si>
    <t>Сумма</t>
  </si>
  <si>
    <t>Наименование работ</t>
  </si>
  <si>
    <t>Вавилова О.В.</t>
  </si>
  <si>
    <t>Окунев А.В.</t>
  </si>
  <si>
    <t>Черепанова Л.М.</t>
  </si>
  <si>
    <t>Алабьева Л.М.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</si>
  <si>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</si>
  <si>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</si>
  <si>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</si>
  <si>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</si>
  <si>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</si>
  <si>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</si>
  <si>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</si>
  <si>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</si>
  <si>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</si>
  <si>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</si>
  <si>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</si>
  <si>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</si>
  <si>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</si>
  <si>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</si>
  <si>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Дезинсекция "ЗКДС"</t>
  </si>
  <si>
    <t>Закрытие и открытие стояков</t>
  </si>
  <si>
    <t>1 стояк</t>
  </si>
  <si>
    <t>Замена электрической лампы накаливания</t>
  </si>
  <si>
    <t>шт.</t>
  </si>
  <si>
    <t>Изготовление и установка песочницы</t>
  </si>
  <si>
    <t>Кирпичная кладка</t>
  </si>
  <si>
    <t>м3</t>
  </si>
  <si>
    <t>Навеска замка (крабовый)</t>
  </si>
  <si>
    <t>Организация мест накоп.ртуть сод-х ламп 3,4 кв. 20</t>
  </si>
  <si>
    <t>Осмотр сантех. оборудования</t>
  </si>
  <si>
    <t>Очистка канализационной сети</t>
  </si>
  <si>
    <t>Перезапуск (удаление воздуха) стояков отопления</t>
  </si>
  <si>
    <t>Прочистка канализационной сети дворовой</t>
  </si>
  <si>
    <t>Ремонт качели маятник</t>
  </si>
  <si>
    <t>Ремонт подвальной двери</t>
  </si>
  <si>
    <t>Смена вентиля до 20 мм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</si>
  <si>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</si>
  <si>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</si>
  <si>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</si>
  <si>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</si>
  <si>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</si>
  <si>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</si>
  <si>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</si>
  <si>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</si>
  <si>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</si>
  <si>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</si>
  <si>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почтовых ящиков (без ст-ти почтового ящи</t>
  </si>
  <si>
    <t>Установка решетки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</si>
  <si>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</si>
  <si>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</si>
  <si>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</si>
  <si>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ремонт хоккейной коробки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</si>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</sst>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top" wrapText="1" indent="1"/>
    </xf>
    <xf numFmtId="0" fontId="0" fillId="3" borderId="3" xfId="0" applyFill="1" applyBorder="1"/>
    <xf numFmtId="0" fontId="11" fillId="3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top" wrapText="1" indent="1"/>
    </xf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43" fontId="6" fillId="3" borderId="2" xfId="0" applyNumberFormat="1" applyFont="1" applyFill="1" applyBorder="1" applyAlignment="1">
      <alignment horizontal="center" vertical="center" wrapText="1"/>
    </xf>
    <xf numFmtId="43" fontId="0" fillId="0" borderId="3" xfId="0" applyNumberFormat="1" applyFill="1" applyBorder="1"/>
    <xf numFmtId="43" fontId="0" fillId="3" borderId="3" xfId="0" applyNumberFormat="1" applyFill="1" applyBorder="1"/>
    <xf numFmtId="43" fontId="6" fillId="3" borderId="2" xfId="0" applyNumberFormat="1" applyFont="1" applyFill="1" applyBorder="1" applyAlignment="1">
      <alignment horizontal="center"/>
    </xf>
    <xf numFmtId="43" fontId="8" fillId="3" borderId="2" xfId="0" applyNumberFormat="1" applyFont="1" applyFill="1" applyBorder="1" applyAlignment="1">
      <alignment horizontal="center" vertical="center" wrapText="1"/>
    </xf>
    <xf numFmtId="43" fontId="6" fillId="3" borderId="2" xfId="3" applyNumberFormat="1" applyFont="1" applyFill="1" applyBorder="1" applyAlignment="1">
      <alignment horizontal="center" vertical="center" wrapText="1"/>
    </xf>
    <xf numFmtId="43" fontId="4" fillId="3" borderId="2" xfId="1" applyNumberFormat="1" applyFont="1" applyFill="1" applyBorder="1" applyAlignment="1">
      <alignment horizontal="center" vertical="center" wrapText="1"/>
    </xf>
    <xf numFmtId="43" fontId="11" fillId="3" borderId="2" xfId="1" applyNumberFormat="1" applyFont="1" applyFill="1" applyBorder="1" applyAlignment="1">
      <alignment vertical="center" wrapText="1"/>
    </xf>
    <xf numFmtId="43" fontId="12" fillId="3" borderId="4" xfId="0" applyNumberFormat="1" applyFont="1" applyFill="1" applyBorder="1" applyAlignment="1">
      <alignment horizontal="right" vertical="top" wrapText="1"/>
    </xf>
    <xf numFmtId="43" fontId="14" fillId="3" borderId="4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zoomScaleSheetLayoutView="100" workbookViewId="0">
      <selection activeCell="D6" sqref="D6:D17"/>
    </sheetView>
  </sheetViews>
  <sheetFormatPr defaultRowHeight="15" outlineLevelRow="2"/>
  <cols>
    <col min="1" max="1" width="59.5703125" style="14" customWidth="1"/>
    <col min="2" max="2" width="15.5703125" style="6" hidden="1" customWidth="1"/>
    <col min="3" max="3" width="15.5703125" style="13" customWidth="1"/>
    <col min="4" max="4" width="9.28515625" style="14" customWidth="1"/>
    <col min="5" max="5" width="14.42578125" style="15" customWidth="1"/>
    <col min="6" max="6" width="8.42578125" style="16" customWidth="1"/>
    <col min="7" max="16384" width="9.140625" style="16"/>
  </cols>
  <sheetData>
    <row r="1" spans="1:5" ht="37.5" customHeight="1">
      <c r="A1" s="47" t="s">
        <v>7</v>
      </c>
      <c r="B1" s="47"/>
      <c r="C1" s="47"/>
      <c r="D1" s="47"/>
      <c r="E1" s="47"/>
    </row>
    <row r="2" spans="1:5" ht="17.25" customHeight="1">
      <c r="A2" s="21" t="s">
        <v>29</v>
      </c>
      <c r="B2" s="9" t="s">
        <v>5</v>
      </c>
      <c r="C2" s="49" t="s">
        <v>50</v>
      </c>
      <c r="D2" s="49"/>
      <c r="E2" s="49"/>
    </row>
    <row r="3" spans="1:5" ht="57">
      <c r="A3" s="23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30" t="s">
        <v>51</v>
      </c>
      <c r="B4" s="1"/>
      <c r="C4" s="43">
        <v>-125268.66499999998</v>
      </c>
      <c r="D4" s="18" t="s">
        <v>26</v>
      </c>
      <c r="E4" s="8"/>
    </row>
    <row r="5" spans="1:5">
      <c r="A5" s="50" t="s">
        <v>28</v>
      </c>
      <c r="B5" s="50"/>
      <c r="C5" s="50"/>
      <c r="D5" s="50"/>
      <c r="E5" s="50"/>
    </row>
    <row r="6" spans="1:5" ht="28.5">
      <c r="A6" s="30" t="s">
        <v>52</v>
      </c>
      <c r="B6" s="1"/>
      <c r="C6" s="43">
        <v>580421.99</v>
      </c>
      <c r="D6" s="18" t="s">
        <v>26</v>
      </c>
      <c r="E6" s="8"/>
    </row>
    <row r="7" spans="1:5">
      <c r="A7" s="30" t="s">
        <v>53</v>
      </c>
      <c r="B7" s="1"/>
      <c r="C7" s="43">
        <v>482136.95</v>
      </c>
      <c r="D7" s="18" t="s">
        <v>26</v>
      </c>
      <c r="E7" s="8"/>
    </row>
    <row r="8" spans="1:5">
      <c r="A8" s="30" t="s">
        <v>54</v>
      </c>
      <c r="B8" s="1"/>
      <c r="C8" s="43">
        <f>C7-C6</f>
        <v>-98285.039999999979</v>
      </c>
      <c r="D8" s="18" t="s">
        <v>26</v>
      </c>
      <c r="E8" s="8"/>
    </row>
    <row r="9" spans="1:5">
      <c r="A9" s="28" t="s">
        <v>8</v>
      </c>
      <c r="B9" s="1"/>
      <c r="C9" s="43">
        <f>SUM(C10:C16)</f>
        <v>92747.72</v>
      </c>
      <c r="D9" s="18" t="s">
        <v>26</v>
      </c>
      <c r="E9" s="8"/>
    </row>
    <row r="10" spans="1:5">
      <c r="A10" s="26" t="s">
        <v>9</v>
      </c>
      <c r="B10" s="1"/>
      <c r="C10" s="44">
        <f>528.64*12+600*12</f>
        <v>13543.68</v>
      </c>
      <c r="D10" s="18" t="s">
        <v>26</v>
      </c>
      <c r="E10" s="8"/>
    </row>
    <row r="11" spans="1:5">
      <c r="A11" s="26" t="s">
        <v>49</v>
      </c>
      <c r="B11" s="1"/>
      <c r="C11" s="45">
        <v>9409.86</v>
      </c>
      <c r="D11" s="18" t="s">
        <v>26</v>
      </c>
      <c r="E11" s="8"/>
    </row>
    <row r="12" spans="1:5">
      <c r="A12" s="51" t="s">
        <v>30</v>
      </c>
      <c r="B12" s="51"/>
      <c r="C12" s="46">
        <v>13540.32</v>
      </c>
      <c r="D12" s="18" t="s">
        <v>26</v>
      </c>
      <c r="E12" s="8"/>
    </row>
    <row r="13" spans="1:5">
      <c r="A13" s="31" t="s">
        <v>46</v>
      </c>
      <c r="B13" s="24"/>
      <c r="C13" s="46">
        <v>8284.01</v>
      </c>
      <c r="D13" s="18" t="s">
        <v>26</v>
      </c>
      <c r="E13" s="8"/>
    </row>
    <row r="14" spans="1:5">
      <c r="A14" s="31" t="s">
        <v>48</v>
      </c>
      <c r="B14" s="24"/>
      <c r="C14" s="46">
        <v>22888.31</v>
      </c>
      <c r="D14" s="18" t="s">
        <v>26</v>
      </c>
      <c r="E14" s="8"/>
    </row>
    <row r="15" spans="1:5">
      <c r="A15" s="51" t="s">
        <v>47</v>
      </c>
      <c r="B15" s="51"/>
      <c r="C15" s="46">
        <v>5979.78</v>
      </c>
      <c r="D15" s="18" t="s">
        <v>26</v>
      </c>
      <c r="E15" s="8"/>
    </row>
    <row r="16" spans="1:5">
      <c r="A16" s="51" t="s">
        <v>31</v>
      </c>
      <c r="B16" s="51"/>
      <c r="C16" s="46">
        <v>19101.759999999998</v>
      </c>
      <c r="D16" s="18" t="s">
        <v>26</v>
      </c>
      <c r="E16" s="8"/>
    </row>
    <row r="17" spans="1:5">
      <c r="A17" s="27" t="s">
        <v>55</v>
      </c>
      <c r="B17" s="9"/>
      <c r="C17" s="37">
        <f>C6+C9</f>
        <v>673169.71</v>
      </c>
      <c r="D17" s="18" t="s">
        <v>26</v>
      </c>
      <c r="E17" s="2"/>
    </row>
    <row r="18" spans="1:5">
      <c r="A18" s="48" t="s">
        <v>10</v>
      </c>
      <c r="B18" s="48"/>
      <c r="C18" s="48"/>
      <c r="D18" s="48"/>
      <c r="E18" s="48"/>
    </row>
    <row r="19" spans="1:5" ht="29.25" thickBot="1">
      <c r="A19" s="21" t="s">
        <v>11</v>
      </c>
      <c r="B19" s="9" t="e">
        <f>#REF!</f>
        <v>#REF!</v>
      </c>
      <c r="C19" s="37">
        <f>SUM(C20:C21)</f>
        <v>92436.73</v>
      </c>
      <c r="D19" s="3"/>
      <c r="E19" s="2"/>
    </row>
    <row r="20" spans="1:5" s="32" customFormat="1" ht="15.75" thickBot="1">
      <c r="A20" s="34" t="s">
        <v>97</v>
      </c>
      <c r="B20" s="34"/>
      <c r="C20" s="38">
        <v>45079.39</v>
      </c>
      <c r="D20" s="34" t="s">
        <v>35</v>
      </c>
      <c r="E20" s="34">
        <v>11989.2</v>
      </c>
    </row>
    <row r="21" spans="1:5" s="32" customFormat="1" ht="15.75" thickBot="1">
      <c r="A21" s="34" t="s">
        <v>98</v>
      </c>
      <c r="B21" s="34"/>
      <c r="C21" s="38">
        <v>47357.34</v>
      </c>
      <c r="D21" s="34" t="s">
        <v>35</v>
      </c>
      <c r="E21" s="34">
        <v>11989.2</v>
      </c>
    </row>
    <row r="22" spans="1:5" ht="29.25" thickBot="1">
      <c r="A22" s="21" t="s">
        <v>12</v>
      </c>
      <c r="B22" s="9" t="e">
        <f>#REF!</f>
        <v>#REF!</v>
      </c>
      <c r="C22" s="37">
        <f>SUM(C23:C24)</f>
        <v>30479.41</v>
      </c>
      <c r="D22" s="3"/>
      <c r="E22" s="2"/>
    </row>
    <row r="23" spans="1:5" s="32" customFormat="1" ht="15.75" thickBot="1">
      <c r="A23" s="34" t="s">
        <v>85</v>
      </c>
      <c r="B23" s="34"/>
      <c r="C23" s="38">
        <v>14614.81</v>
      </c>
      <c r="D23" s="34" t="s">
        <v>35</v>
      </c>
      <c r="E23" s="34">
        <v>9191.7000000000007</v>
      </c>
    </row>
    <row r="24" spans="1:5" s="32" customFormat="1" ht="15.75" thickBot="1">
      <c r="A24" s="34" t="s">
        <v>86</v>
      </c>
      <c r="B24" s="34"/>
      <c r="C24" s="38">
        <v>15864.6</v>
      </c>
      <c r="D24" s="34" t="s">
        <v>35</v>
      </c>
      <c r="E24" s="34">
        <v>9557</v>
      </c>
    </row>
    <row r="25" spans="1:5" ht="29.25" thickBot="1">
      <c r="A25" s="21" t="s">
        <v>13</v>
      </c>
      <c r="B25" s="10" t="e">
        <f>#REF!+#REF!</f>
        <v>#REF!</v>
      </c>
      <c r="C25" s="37">
        <f>SUM(C26:C27)</f>
        <v>49103.19</v>
      </c>
      <c r="D25" s="5"/>
      <c r="E25" s="2"/>
    </row>
    <row r="26" spans="1:5" s="32" customFormat="1" ht="15.75" thickBot="1">
      <c r="A26" s="34" t="s">
        <v>60</v>
      </c>
      <c r="B26" s="34"/>
      <c r="C26" s="38">
        <v>24736.99</v>
      </c>
      <c r="D26" s="34" t="s">
        <v>32</v>
      </c>
      <c r="E26" s="34">
        <v>467</v>
      </c>
    </row>
    <row r="27" spans="1:5" s="32" customFormat="1" ht="15.75" thickBot="1">
      <c r="A27" s="34" t="s">
        <v>61</v>
      </c>
      <c r="B27" s="34"/>
      <c r="C27" s="38">
        <v>24366.2</v>
      </c>
      <c r="D27" s="34" t="s">
        <v>32</v>
      </c>
      <c r="E27" s="34">
        <v>460</v>
      </c>
    </row>
    <row r="28" spans="1:5" ht="43.5" thickBot="1">
      <c r="A28" s="21" t="s">
        <v>14</v>
      </c>
      <c r="B28" s="9"/>
      <c r="C28" s="37">
        <f>SUM(C29:C34)</f>
        <v>13308.029999999999</v>
      </c>
      <c r="D28" s="3"/>
      <c r="E28" s="2"/>
    </row>
    <row r="29" spans="1:5" s="32" customFormat="1" ht="15.75" thickBot="1">
      <c r="A29" s="34" t="s">
        <v>99</v>
      </c>
      <c r="B29" s="34"/>
      <c r="C29" s="38">
        <v>1079.03</v>
      </c>
      <c r="D29" s="34" t="s">
        <v>35</v>
      </c>
      <c r="E29" s="34">
        <v>11989.2</v>
      </c>
    </row>
    <row r="30" spans="1:5" s="32" customFormat="1" ht="15.75" thickBot="1">
      <c r="A30" s="34" t="s">
        <v>100</v>
      </c>
      <c r="B30" s="34"/>
      <c r="C30" s="38">
        <v>1079.03</v>
      </c>
      <c r="D30" s="34" t="s">
        <v>35</v>
      </c>
      <c r="E30" s="34">
        <v>11989.2</v>
      </c>
    </row>
    <row r="31" spans="1:5" s="32" customFormat="1" ht="15.75" thickBot="1">
      <c r="A31" s="34" t="s">
        <v>101</v>
      </c>
      <c r="B31" s="34"/>
      <c r="C31" s="38">
        <v>959.14</v>
      </c>
      <c r="D31" s="34" t="s">
        <v>35</v>
      </c>
      <c r="E31" s="34">
        <v>11989.2</v>
      </c>
    </row>
    <row r="32" spans="1:5" s="19" customFormat="1" ht="15.75" thickBot="1">
      <c r="A32" s="25" t="s">
        <v>102</v>
      </c>
      <c r="B32" s="25"/>
      <c r="C32" s="39">
        <v>1079.03</v>
      </c>
      <c r="D32" s="25" t="s">
        <v>35</v>
      </c>
      <c r="E32" s="25">
        <v>11989.2</v>
      </c>
    </row>
    <row r="33" spans="1:5" s="32" customFormat="1" ht="15.75" thickBot="1">
      <c r="A33" s="34" t="s">
        <v>95</v>
      </c>
      <c r="B33" s="34"/>
      <c r="C33" s="38">
        <v>4555.8999999999996</v>
      </c>
      <c r="D33" s="34" t="s">
        <v>35</v>
      </c>
      <c r="E33" s="34">
        <v>11989.2</v>
      </c>
    </row>
    <row r="34" spans="1:5" s="32" customFormat="1" ht="15.75" thickBot="1">
      <c r="A34" s="34" t="s">
        <v>95</v>
      </c>
      <c r="B34" s="34"/>
      <c r="C34" s="38">
        <v>4555.8999999999996</v>
      </c>
      <c r="D34" s="34" t="s">
        <v>35</v>
      </c>
      <c r="E34" s="34">
        <v>11989.2</v>
      </c>
    </row>
    <row r="35" spans="1:5" ht="43.5" outlineLevel="1" thickBot="1">
      <c r="A35" s="21" t="s">
        <v>15</v>
      </c>
      <c r="B35" s="17"/>
      <c r="C35" s="37">
        <f>SUM(C36:C42)</f>
        <v>5072.7099999999991</v>
      </c>
      <c r="D35" s="17"/>
      <c r="E35" s="17"/>
    </row>
    <row r="36" spans="1:5" s="32" customFormat="1" ht="15.75" thickBot="1">
      <c r="A36" s="34" t="s">
        <v>67</v>
      </c>
      <c r="B36" s="34"/>
      <c r="C36" s="38">
        <v>476.4</v>
      </c>
      <c r="D36" s="34" t="s">
        <v>68</v>
      </c>
      <c r="E36" s="34">
        <v>6</v>
      </c>
    </row>
    <row r="37" spans="1:5" s="32" customFormat="1" ht="15.75" thickBot="1">
      <c r="A37" s="34" t="s">
        <v>70</v>
      </c>
      <c r="B37" s="34"/>
      <c r="C37" s="38">
        <v>1798.75</v>
      </c>
      <c r="D37" s="34" t="s">
        <v>71</v>
      </c>
      <c r="E37" s="34">
        <v>0.2</v>
      </c>
    </row>
    <row r="38" spans="1:5" s="32" customFormat="1" ht="15.75" thickBot="1">
      <c r="A38" s="34" t="s">
        <v>72</v>
      </c>
      <c r="B38" s="34"/>
      <c r="C38" s="38">
        <v>666.76</v>
      </c>
      <c r="D38" s="34" t="s">
        <v>68</v>
      </c>
      <c r="E38" s="34">
        <v>2</v>
      </c>
    </row>
    <row r="39" spans="1:5" s="32" customFormat="1" ht="15.75" thickBot="1">
      <c r="A39" s="34" t="s">
        <v>79</v>
      </c>
      <c r="B39" s="34"/>
      <c r="C39" s="38">
        <v>1013.24</v>
      </c>
      <c r="D39" s="34" t="s">
        <v>68</v>
      </c>
      <c r="E39" s="34">
        <v>2</v>
      </c>
    </row>
    <row r="40" spans="1:5" s="32" customFormat="1" ht="15.75" thickBot="1">
      <c r="A40" s="34" t="s">
        <v>40</v>
      </c>
      <c r="B40" s="34"/>
      <c r="C40" s="38">
        <v>214.74</v>
      </c>
      <c r="D40" s="34" t="s">
        <v>68</v>
      </c>
      <c r="E40" s="34">
        <v>1</v>
      </c>
    </row>
    <row r="41" spans="1:5" s="32" customFormat="1" ht="15.75" thickBot="1">
      <c r="A41" s="34" t="s">
        <v>91</v>
      </c>
      <c r="B41" s="34"/>
      <c r="C41" s="38">
        <v>193.24</v>
      </c>
      <c r="D41" s="34" t="s">
        <v>68</v>
      </c>
      <c r="E41" s="34">
        <v>1</v>
      </c>
    </row>
    <row r="42" spans="1:5" s="32" customFormat="1" ht="15.75" thickBot="1">
      <c r="A42" s="34" t="s">
        <v>92</v>
      </c>
      <c r="B42" s="34"/>
      <c r="C42" s="38">
        <v>709.58</v>
      </c>
      <c r="D42" s="34" t="s">
        <v>68</v>
      </c>
      <c r="E42" s="34">
        <v>1</v>
      </c>
    </row>
    <row r="43" spans="1:5" s="19" customFormat="1" ht="52.5" customHeight="1" outlineLevel="2" thickBot="1">
      <c r="A43" s="21" t="s">
        <v>16</v>
      </c>
      <c r="B43" s="20"/>
      <c r="C43" s="40">
        <f>SUM(C44:C51)</f>
        <v>27611.120000000003</v>
      </c>
      <c r="D43" s="20"/>
      <c r="E43" s="20"/>
    </row>
    <row r="44" spans="1:5" s="32" customFormat="1" ht="15.75" thickBot="1">
      <c r="A44" s="34" t="s">
        <v>33</v>
      </c>
      <c r="B44" s="34"/>
      <c r="C44" s="38">
        <v>484.53</v>
      </c>
      <c r="D44" s="34" t="s">
        <v>34</v>
      </c>
      <c r="E44" s="34">
        <v>1</v>
      </c>
    </row>
    <row r="45" spans="1:5" s="32" customFormat="1" ht="15.75" thickBot="1">
      <c r="A45" s="34" t="s">
        <v>65</v>
      </c>
      <c r="B45" s="34"/>
      <c r="C45" s="38">
        <v>1618.72</v>
      </c>
      <c r="D45" s="34" t="s">
        <v>66</v>
      </c>
      <c r="E45" s="34">
        <v>2</v>
      </c>
    </row>
    <row r="46" spans="1:5" s="32" customFormat="1" ht="15.75" thickBot="1">
      <c r="A46" s="34" t="s">
        <v>74</v>
      </c>
      <c r="B46" s="34"/>
      <c r="C46" s="38">
        <v>199.29</v>
      </c>
      <c r="D46" s="34" t="s">
        <v>68</v>
      </c>
      <c r="E46" s="34">
        <v>1</v>
      </c>
    </row>
    <row r="47" spans="1:5" s="32" customFormat="1" ht="15.75" thickBot="1">
      <c r="A47" s="34" t="s">
        <v>75</v>
      </c>
      <c r="B47" s="34"/>
      <c r="C47" s="38">
        <v>16561.3</v>
      </c>
      <c r="D47" s="34" t="s">
        <v>36</v>
      </c>
      <c r="E47" s="34">
        <v>59</v>
      </c>
    </row>
    <row r="48" spans="1:5" s="32" customFormat="1" ht="15.75" thickBot="1">
      <c r="A48" s="34" t="s">
        <v>76</v>
      </c>
      <c r="B48" s="34"/>
      <c r="C48" s="38">
        <v>265.05</v>
      </c>
      <c r="D48" s="34" t="s">
        <v>68</v>
      </c>
      <c r="E48" s="34">
        <v>1</v>
      </c>
    </row>
    <row r="49" spans="1:5" s="32" customFormat="1" ht="15.75" thickBot="1">
      <c r="A49" s="34" t="s">
        <v>77</v>
      </c>
      <c r="B49" s="34"/>
      <c r="C49" s="38">
        <v>6251.4</v>
      </c>
      <c r="D49" s="34" t="s">
        <v>36</v>
      </c>
      <c r="E49" s="34">
        <v>20</v>
      </c>
    </row>
    <row r="50" spans="1:5" s="32" customFormat="1" ht="15.75" thickBot="1">
      <c r="A50" s="34" t="s">
        <v>80</v>
      </c>
      <c r="B50" s="34"/>
      <c r="C50" s="38">
        <v>609.99</v>
      </c>
      <c r="D50" s="34" t="s">
        <v>68</v>
      </c>
      <c r="E50" s="34">
        <v>1</v>
      </c>
    </row>
    <row r="51" spans="1:5" s="32" customFormat="1" ht="15.75" thickBot="1">
      <c r="A51" s="34" t="s">
        <v>37</v>
      </c>
      <c r="B51" s="34"/>
      <c r="C51" s="38">
        <v>1620.84</v>
      </c>
      <c r="D51" s="34" t="s">
        <v>38</v>
      </c>
      <c r="E51" s="34">
        <v>6</v>
      </c>
    </row>
    <row r="52" spans="1:5" s="19" customFormat="1" ht="28.5" outlineLevel="2">
      <c r="A52" s="21" t="s">
        <v>17</v>
      </c>
      <c r="B52" s="20"/>
      <c r="C52" s="40"/>
      <c r="D52" s="20"/>
      <c r="E52" s="20"/>
    </row>
    <row r="53" spans="1:5" ht="28.5">
      <c r="A53" s="21" t="s">
        <v>18</v>
      </c>
      <c r="B53" s="9" t="e">
        <f>SUM(#REF!)</f>
        <v>#REF!</v>
      </c>
      <c r="C53" s="37">
        <v>0</v>
      </c>
      <c r="D53" s="3"/>
      <c r="E53" s="2"/>
    </row>
    <row r="54" spans="1:5" ht="28.5">
      <c r="A54" s="21" t="s">
        <v>19</v>
      </c>
      <c r="B54" s="9" t="e">
        <f>#REF!</f>
        <v>#REF!</v>
      </c>
      <c r="C54" s="37">
        <f>0</f>
        <v>0</v>
      </c>
      <c r="D54" s="3"/>
      <c r="E54" s="2"/>
    </row>
    <row r="55" spans="1:5" ht="28.5">
      <c r="A55" s="21" t="s">
        <v>20</v>
      </c>
      <c r="B55" s="9" t="e">
        <f>#REF!+#REF!</f>
        <v>#REF!</v>
      </c>
      <c r="C55" s="37">
        <f>0</f>
        <v>0</v>
      </c>
      <c r="D55" s="3"/>
      <c r="E55" s="2"/>
    </row>
    <row r="56" spans="1:5" ht="29.25" thickBot="1">
      <c r="A56" s="21" t="s">
        <v>21</v>
      </c>
      <c r="B56" s="9" t="e">
        <f>#REF!</f>
        <v>#REF!</v>
      </c>
      <c r="C56" s="37">
        <f>SUM(C57:C58)</f>
        <v>5275.25</v>
      </c>
      <c r="D56" s="3"/>
      <c r="E56" s="2"/>
    </row>
    <row r="57" spans="1:5" s="32" customFormat="1" ht="15.75" thickBot="1">
      <c r="A57" s="34" t="s">
        <v>103</v>
      </c>
      <c r="B57" s="34"/>
      <c r="C57" s="38">
        <v>2757.52</v>
      </c>
      <c r="D57" s="34" t="s">
        <v>35</v>
      </c>
      <c r="E57" s="34">
        <v>11989.2</v>
      </c>
    </row>
    <row r="58" spans="1:5" s="32" customFormat="1" ht="15.75" thickBot="1">
      <c r="A58" s="34" t="s">
        <v>104</v>
      </c>
      <c r="B58" s="34"/>
      <c r="C58" s="38">
        <v>2517.73</v>
      </c>
      <c r="D58" s="34" t="s">
        <v>35</v>
      </c>
      <c r="E58" s="34">
        <v>11989.2</v>
      </c>
    </row>
    <row r="59" spans="1:5" ht="29.25" thickBot="1">
      <c r="A59" s="21" t="s">
        <v>22</v>
      </c>
      <c r="B59" s="9" t="e">
        <f>#REF!+#REF!</f>
        <v>#REF!</v>
      </c>
      <c r="C59" s="37">
        <f>SUM(C60:C61)</f>
        <v>20381.64</v>
      </c>
      <c r="D59" s="3"/>
      <c r="E59" s="2"/>
    </row>
    <row r="60" spans="1:5" s="32" customFormat="1" ht="15.75" thickBot="1">
      <c r="A60" s="34" t="s">
        <v>81</v>
      </c>
      <c r="B60" s="34"/>
      <c r="C60" s="38">
        <v>9591.36</v>
      </c>
      <c r="D60" s="34" t="s">
        <v>35</v>
      </c>
      <c r="E60" s="34">
        <v>11989.2</v>
      </c>
    </row>
    <row r="61" spans="1:5" s="32" customFormat="1" ht="15.75" thickBot="1">
      <c r="A61" s="34" t="s">
        <v>82</v>
      </c>
      <c r="B61" s="34"/>
      <c r="C61" s="38">
        <v>10790.28</v>
      </c>
      <c r="D61" s="34" t="s">
        <v>35</v>
      </c>
      <c r="E61" s="34">
        <v>11989.2</v>
      </c>
    </row>
    <row r="62" spans="1:5" ht="43.5" thickBot="1">
      <c r="A62" s="21" t="s">
        <v>23</v>
      </c>
      <c r="B62" s="9" t="e">
        <f>#REF!</f>
        <v>#REF!</v>
      </c>
      <c r="C62" s="37">
        <f>C63+C64</f>
        <v>1364.2</v>
      </c>
      <c r="D62" s="3"/>
      <c r="E62" s="2"/>
    </row>
    <row r="63" spans="1:5" s="32" customFormat="1" ht="15.75" thickBot="1">
      <c r="A63" s="34" t="s">
        <v>64</v>
      </c>
      <c r="B63" s="34"/>
      <c r="C63" s="38">
        <v>1222.2</v>
      </c>
      <c r="D63" s="34" t="s">
        <v>35</v>
      </c>
      <c r="E63" s="34">
        <v>420</v>
      </c>
    </row>
    <row r="64" spans="1:5" s="32" customFormat="1" ht="15.75" thickBot="1">
      <c r="A64" s="34" t="s">
        <v>41</v>
      </c>
      <c r="B64" s="34"/>
      <c r="C64" s="38">
        <v>142</v>
      </c>
      <c r="D64" s="34" t="s">
        <v>35</v>
      </c>
      <c r="E64" s="34">
        <v>100</v>
      </c>
    </row>
    <row r="65" spans="1:5" ht="57.75" thickBot="1">
      <c r="A65" s="21" t="s">
        <v>24</v>
      </c>
      <c r="B65" s="9" t="e">
        <f>SUM(#REF!)</f>
        <v>#REF!</v>
      </c>
      <c r="C65" s="37">
        <f>SUM(C66:C71)</f>
        <v>67649.36</v>
      </c>
      <c r="D65" s="3"/>
      <c r="E65" s="2"/>
    </row>
    <row r="66" spans="1:5" s="32" customFormat="1" ht="15.75" thickBot="1">
      <c r="A66" s="34" t="s">
        <v>69</v>
      </c>
      <c r="B66" s="34"/>
      <c r="C66" s="38">
        <v>9490.34</v>
      </c>
      <c r="D66" s="34" t="s">
        <v>68</v>
      </c>
      <c r="E66" s="34">
        <v>1</v>
      </c>
    </row>
    <row r="67" spans="1:5" s="32" customFormat="1" ht="15.75" thickBot="1">
      <c r="A67" s="34" t="s">
        <v>105</v>
      </c>
      <c r="B67" s="34"/>
      <c r="C67" s="38">
        <v>94.15</v>
      </c>
      <c r="D67" s="34" t="s">
        <v>35</v>
      </c>
      <c r="E67" s="34">
        <v>5538.49</v>
      </c>
    </row>
    <row r="68" spans="1:5" s="32" customFormat="1" ht="15.75" thickBot="1">
      <c r="A68" s="34" t="s">
        <v>78</v>
      </c>
      <c r="B68" s="34"/>
      <c r="C68" s="38">
        <v>776.58</v>
      </c>
      <c r="D68" s="34" t="s">
        <v>68</v>
      </c>
      <c r="E68" s="34">
        <v>1</v>
      </c>
    </row>
    <row r="69" spans="1:5" s="32" customFormat="1" ht="15.75" thickBot="1">
      <c r="A69" s="34" t="s">
        <v>87</v>
      </c>
      <c r="B69" s="34"/>
      <c r="C69" s="38">
        <v>27273.16</v>
      </c>
      <c r="D69" s="34" t="s">
        <v>35</v>
      </c>
      <c r="E69" s="34">
        <v>11131.9</v>
      </c>
    </row>
    <row r="70" spans="1:5" s="19" customFormat="1" ht="15.75" thickBot="1">
      <c r="A70" s="25" t="s">
        <v>88</v>
      </c>
      <c r="B70" s="25"/>
      <c r="C70" s="39">
        <v>29542.61</v>
      </c>
      <c r="D70" s="25" t="s">
        <v>35</v>
      </c>
      <c r="E70" s="25">
        <v>12058.2</v>
      </c>
    </row>
    <row r="71" spans="1:5" s="32" customFormat="1" ht="15.75" thickBot="1">
      <c r="A71" s="34" t="s">
        <v>96</v>
      </c>
      <c r="B71" s="34"/>
      <c r="C71" s="38">
        <v>472.52</v>
      </c>
      <c r="D71" s="34" t="s">
        <v>35</v>
      </c>
      <c r="E71" s="34">
        <v>1</v>
      </c>
    </row>
    <row r="72" spans="1:5">
      <c r="A72" s="21" t="s">
        <v>25</v>
      </c>
      <c r="B72" s="9">
        <f>B73</f>
        <v>2542.3728813559323</v>
      </c>
      <c r="C72" s="37">
        <f>C73+C74</f>
        <v>12616.76</v>
      </c>
      <c r="D72" s="3"/>
      <c r="E72" s="2"/>
    </row>
    <row r="73" spans="1:5" ht="45">
      <c r="A73" s="5" t="s">
        <v>6</v>
      </c>
      <c r="B73" s="10">
        <f>C73/1.18</f>
        <v>2542.3728813559323</v>
      </c>
      <c r="C73" s="41">
        <f>E73*12*5</f>
        <v>3000</v>
      </c>
      <c r="D73" s="5" t="s">
        <v>4</v>
      </c>
      <c r="E73" s="5">
        <v>50</v>
      </c>
    </row>
    <row r="74" spans="1:5">
      <c r="A74" s="19" t="s">
        <v>39</v>
      </c>
      <c r="B74" s="10"/>
      <c r="C74" s="41">
        <v>9616.76</v>
      </c>
      <c r="D74" s="5" t="s">
        <v>26</v>
      </c>
      <c r="E74" s="5"/>
    </row>
    <row r="75" spans="1:5">
      <c r="A75" s="29" t="s">
        <v>56</v>
      </c>
      <c r="B75" s="11" t="e">
        <f>B19+B22+B25+#REF!+#REF!+#REF!+B53+B54+B55+B56+B59+B62+B65+B72</f>
        <v>#REF!</v>
      </c>
      <c r="C75" s="42">
        <f>C19+C22+C25+C28+C35+C43+C55+C56+C59+C62+C989+C65+C53+C52</f>
        <v>312681.64</v>
      </c>
      <c r="D75" s="22" t="s">
        <v>26</v>
      </c>
      <c r="E75" s="2"/>
    </row>
    <row r="76" spans="1:5">
      <c r="A76" s="29" t="s">
        <v>57</v>
      </c>
      <c r="B76" s="12"/>
      <c r="C76" s="37">
        <f>C75*1.2+C72</f>
        <v>387834.728</v>
      </c>
      <c r="D76" s="22" t="s">
        <v>26</v>
      </c>
      <c r="E76" s="2"/>
    </row>
    <row r="77" spans="1:5">
      <c r="A77" s="29" t="s">
        <v>58</v>
      </c>
      <c r="B77" s="12"/>
      <c r="C77" s="37">
        <f>C4+C6+C9-C76</f>
        <v>160066.31700000004</v>
      </c>
      <c r="D77" s="22" t="s">
        <v>26</v>
      </c>
      <c r="E77" s="2"/>
    </row>
    <row r="78" spans="1:5" ht="28.5">
      <c r="A78" s="29" t="s">
        <v>59</v>
      </c>
      <c r="B78" s="9"/>
      <c r="C78" s="37">
        <f>C77+C8</f>
        <v>61781.27700000006</v>
      </c>
      <c r="D78" s="22" t="s">
        <v>26</v>
      </c>
      <c r="E78" s="2"/>
    </row>
  </sheetData>
  <mergeCells count="7">
    <mergeCell ref="A1:E1"/>
    <mergeCell ref="A18:E18"/>
    <mergeCell ref="C2:E2"/>
    <mergeCell ref="A5:E5"/>
    <mergeCell ref="A12:B12"/>
    <mergeCell ref="A15:B15"/>
    <mergeCell ref="A16:B16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4"/>
  <sheetViews>
    <sheetView topLeftCell="A61" workbookViewId="0">
      <selection activeCell="A70" sqref="A70"/>
    </sheetView>
  </sheetViews>
  <sheetFormatPr defaultRowHeight="15"/>
  <cols>
    <col min="1" max="1" width="61.85546875" customWidth="1"/>
    <col min="2" max="2" width="36.42578125" style="32" hidden="1" customWidth="1"/>
  </cols>
  <sheetData>
    <row r="2" spans="1:5">
      <c r="A2" s="32"/>
      <c r="C2" s="32"/>
      <c r="D2" s="32"/>
      <c r="E2" s="32"/>
    </row>
    <row r="3" spans="1:5">
      <c r="A3" s="32"/>
      <c r="C3" s="32"/>
      <c r="D3" s="32"/>
      <c r="E3" s="32"/>
    </row>
    <row r="4" spans="1:5" ht="15.75" thickBot="1">
      <c r="A4" s="32"/>
      <c r="C4" s="32"/>
      <c r="D4" s="32"/>
      <c r="E4" s="32"/>
    </row>
    <row r="5" spans="1:5" ht="15.75" thickBot="1">
      <c r="A5" s="33" t="s">
        <v>45</v>
      </c>
      <c r="B5" s="33"/>
      <c r="C5" s="33" t="s">
        <v>44</v>
      </c>
      <c r="D5" s="33" t="s">
        <v>43</v>
      </c>
      <c r="E5" s="33" t="s">
        <v>42</v>
      </c>
    </row>
    <row r="6" spans="1:5" s="36" customFormat="1" ht="15.75" thickBot="1">
      <c r="A6" s="35" t="s">
        <v>60</v>
      </c>
      <c r="B6" s="35"/>
      <c r="C6" s="35">
        <v>24736.99</v>
      </c>
      <c r="D6" s="35" t="s">
        <v>32</v>
      </c>
      <c r="E6" s="35">
        <v>467</v>
      </c>
    </row>
    <row r="7" spans="1:5" ht="15.75" thickBot="1">
      <c r="A7" s="34"/>
      <c r="B7" s="34"/>
      <c r="C7" s="34">
        <v>24736.99</v>
      </c>
      <c r="D7" s="34"/>
      <c r="E7" s="34">
        <v>467</v>
      </c>
    </row>
    <row r="8" spans="1:5" s="36" customFormat="1" ht="15.75" thickBot="1">
      <c r="A8" s="35" t="s">
        <v>61</v>
      </c>
      <c r="B8" s="35"/>
      <c r="C8" s="35">
        <v>24366.2</v>
      </c>
      <c r="D8" s="35" t="s">
        <v>32</v>
      </c>
      <c r="E8" s="35">
        <v>460</v>
      </c>
    </row>
    <row r="9" spans="1:5" ht="15.75" thickBot="1">
      <c r="A9" s="34"/>
      <c r="B9" s="34"/>
      <c r="C9" s="34">
        <v>24366.2</v>
      </c>
      <c r="D9" s="34"/>
      <c r="E9" s="34">
        <v>460</v>
      </c>
    </row>
    <row r="10" spans="1:5" s="36" customFormat="1" ht="15.75" thickBot="1">
      <c r="A10" s="35" t="s">
        <v>33</v>
      </c>
      <c r="B10" s="35"/>
      <c r="C10" s="35">
        <v>484.53</v>
      </c>
      <c r="D10" s="35" t="s">
        <v>34</v>
      </c>
      <c r="E10" s="35">
        <v>1</v>
      </c>
    </row>
    <row r="11" spans="1:5" ht="15.75" thickBot="1">
      <c r="A11" s="34"/>
      <c r="B11" s="34"/>
      <c r="C11" s="34">
        <v>484.53</v>
      </c>
      <c r="D11" s="34"/>
      <c r="E11" s="34">
        <v>1</v>
      </c>
    </row>
    <row r="12" spans="1:5" s="36" customFormat="1" ht="15.75" thickBot="1">
      <c r="A12" s="35" t="s">
        <v>62</v>
      </c>
      <c r="B12" s="35"/>
      <c r="C12" s="35">
        <v>1079.03</v>
      </c>
      <c r="D12" s="35" t="s">
        <v>35</v>
      </c>
      <c r="E12" s="35">
        <v>11989.2</v>
      </c>
    </row>
    <row r="13" spans="1:5" ht="15.75" thickBot="1">
      <c r="A13" s="34"/>
      <c r="B13" s="34"/>
      <c r="C13" s="34">
        <v>1079.03</v>
      </c>
      <c r="D13" s="34"/>
      <c r="E13" s="34">
        <v>11989.2</v>
      </c>
    </row>
    <row r="14" spans="1:5" s="36" customFormat="1" ht="15.75" thickBot="1">
      <c r="A14" s="35" t="s">
        <v>63</v>
      </c>
      <c r="B14" s="35"/>
      <c r="C14" s="35">
        <v>1079.03</v>
      </c>
      <c r="D14" s="35" t="s">
        <v>35</v>
      </c>
      <c r="E14" s="35">
        <v>11989.2</v>
      </c>
    </row>
    <row r="15" spans="1:5" ht="15.75" thickBot="1">
      <c r="A15" s="34"/>
      <c r="B15" s="34"/>
      <c r="C15" s="34">
        <v>1079.03</v>
      </c>
      <c r="D15" s="34"/>
      <c r="E15" s="34">
        <v>11989.2</v>
      </c>
    </row>
    <row r="16" spans="1:5" s="36" customFormat="1" ht="15.75" thickBot="1">
      <c r="A16" s="35" t="s">
        <v>64</v>
      </c>
      <c r="B16" s="35"/>
      <c r="C16" s="35">
        <v>1222.2</v>
      </c>
      <c r="D16" s="35" t="s">
        <v>35</v>
      </c>
      <c r="E16" s="35">
        <v>420</v>
      </c>
    </row>
    <row r="17" spans="1:5" ht="15.75" thickBot="1">
      <c r="A17" s="34"/>
      <c r="B17" s="34"/>
      <c r="C17" s="34">
        <v>1222.2</v>
      </c>
      <c r="D17" s="34"/>
      <c r="E17" s="34">
        <v>420</v>
      </c>
    </row>
    <row r="18" spans="1:5" s="36" customFormat="1" ht="15.75" thickBot="1">
      <c r="A18" s="35" t="s">
        <v>41</v>
      </c>
      <c r="B18" s="35"/>
      <c r="C18" s="35">
        <v>142</v>
      </c>
      <c r="D18" s="35" t="s">
        <v>35</v>
      </c>
      <c r="E18" s="35">
        <v>100</v>
      </c>
    </row>
    <row r="19" spans="1:5" ht="15.75" thickBot="1">
      <c r="A19" s="34"/>
      <c r="B19" s="34"/>
      <c r="C19" s="34">
        <v>142</v>
      </c>
      <c r="D19" s="34"/>
      <c r="E19" s="34">
        <v>100</v>
      </c>
    </row>
    <row r="20" spans="1:5" s="36" customFormat="1" ht="15.75" thickBot="1">
      <c r="A20" s="35" t="s">
        <v>65</v>
      </c>
      <c r="B20" s="35"/>
      <c r="C20" s="35">
        <v>1618.72</v>
      </c>
      <c r="D20" s="35" t="s">
        <v>66</v>
      </c>
      <c r="E20" s="35">
        <v>2</v>
      </c>
    </row>
    <row r="21" spans="1:5" ht="15.75" thickBot="1">
      <c r="A21" s="34"/>
      <c r="B21" s="34"/>
      <c r="C21" s="34">
        <v>1618.72</v>
      </c>
      <c r="D21" s="34"/>
      <c r="E21" s="34">
        <v>2</v>
      </c>
    </row>
    <row r="22" spans="1:5" s="36" customFormat="1" ht="15.75" thickBot="1">
      <c r="A22" s="35" t="s">
        <v>67</v>
      </c>
      <c r="B22" s="35"/>
      <c r="C22" s="35">
        <v>476.4</v>
      </c>
      <c r="D22" s="35" t="s">
        <v>68</v>
      </c>
      <c r="E22" s="35">
        <v>6</v>
      </c>
    </row>
    <row r="23" spans="1:5" ht="15.75" thickBot="1">
      <c r="A23" s="34"/>
      <c r="B23" s="34"/>
      <c r="C23" s="34">
        <v>476.4</v>
      </c>
      <c r="D23" s="34"/>
      <c r="E23" s="34">
        <v>6</v>
      </c>
    </row>
    <row r="24" spans="1:5" s="36" customFormat="1" ht="15.75" thickBot="1">
      <c r="A24" s="35" t="s">
        <v>69</v>
      </c>
      <c r="B24" s="35"/>
      <c r="C24" s="35">
        <v>9490.34</v>
      </c>
      <c r="D24" s="35" t="s">
        <v>68</v>
      </c>
      <c r="E24" s="35">
        <v>1</v>
      </c>
    </row>
    <row r="25" spans="1:5" ht="15.75" thickBot="1">
      <c r="A25" s="34"/>
      <c r="B25" s="34"/>
      <c r="C25" s="34">
        <v>9490.34</v>
      </c>
      <c r="D25" s="34"/>
      <c r="E25" s="34">
        <v>1</v>
      </c>
    </row>
    <row r="26" spans="1:5" s="36" customFormat="1" ht="15.75" thickBot="1">
      <c r="A26" s="35" t="s">
        <v>70</v>
      </c>
      <c r="B26" s="35"/>
      <c r="C26" s="35">
        <v>1798.75</v>
      </c>
      <c r="D26" s="35" t="s">
        <v>71</v>
      </c>
      <c r="E26" s="35">
        <v>0.2</v>
      </c>
    </row>
    <row r="27" spans="1:5" ht="15.75" thickBot="1">
      <c r="A27" s="34"/>
      <c r="B27" s="34"/>
      <c r="C27" s="34">
        <v>1798.75</v>
      </c>
      <c r="D27" s="34"/>
      <c r="E27" s="34">
        <v>0.2</v>
      </c>
    </row>
    <row r="28" spans="1:5" s="36" customFormat="1" ht="15.75" thickBot="1">
      <c r="A28" s="35" t="s">
        <v>72</v>
      </c>
      <c r="B28" s="35"/>
      <c r="C28" s="35">
        <v>666.76</v>
      </c>
      <c r="D28" s="35" t="s">
        <v>68</v>
      </c>
      <c r="E28" s="35">
        <v>2</v>
      </c>
    </row>
    <row r="29" spans="1:5" ht="15.75" thickBot="1">
      <c r="A29" s="34"/>
      <c r="B29" s="34"/>
      <c r="C29" s="34">
        <v>666.76</v>
      </c>
      <c r="D29" s="34"/>
      <c r="E29" s="34">
        <v>2</v>
      </c>
    </row>
    <row r="30" spans="1:5" s="36" customFormat="1" ht="15.75" thickBot="1">
      <c r="A30" s="35" t="s">
        <v>73</v>
      </c>
      <c r="B30" s="35"/>
      <c r="C30" s="35">
        <v>94.15</v>
      </c>
      <c r="D30" s="35" t="s">
        <v>35</v>
      </c>
      <c r="E30" s="35">
        <v>5538.49</v>
      </c>
    </row>
    <row r="31" spans="1:5" ht="15.75" thickBot="1">
      <c r="A31" s="34"/>
      <c r="B31" s="34"/>
      <c r="C31" s="34">
        <v>94.15</v>
      </c>
      <c r="D31" s="34"/>
      <c r="E31" s="34">
        <v>5538.49</v>
      </c>
    </row>
    <row r="32" spans="1:5" s="36" customFormat="1" ht="15.75" thickBot="1">
      <c r="A32" s="35" t="s">
        <v>74</v>
      </c>
      <c r="B32" s="35"/>
      <c r="C32" s="35">
        <v>199.29</v>
      </c>
      <c r="D32" s="35" t="s">
        <v>68</v>
      </c>
      <c r="E32" s="35">
        <v>1</v>
      </c>
    </row>
    <row r="33" spans="1:5" ht="15.75" thickBot="1">
      <c r="A33" s="34"/>
      <c r="B33" s="34"/>
      <c r="C33" s="34">
        <v>199.29</v>
      </c>
      <c r="D33" s="34"/>
      <c r="E33" s="34">
        <v>1</v>
      </c>
    </row>
    <row r="34" spans="1:5" s="36" customFormat="1" ht="15.75" thickBot="1">
      <c r="A34" s="35" t="s">
        <v>75</v>
      </c>
      <c r="B34" s="35"/>
      <c r="C34" s="35">
        <v>16561.3</v>
      </c>
      <c r="D34" s="35" t="s">
        <v>36</v>
      </c>
      <c r="E34" s="35">
        <v>59</v>
      </c>
    </row>
    <row r="35" spans="1:5" ht="15.75" thickBot="1">
      <c r="A35" s="34"/>
      <c r="B35" s="34"/>
      <c r="C35" s="34">
        <v>16561.3</v>
      </c>
      <c r="D35" s="34"/>
      <c r="E35" s="34">
        <v>59</v>
      </c>
    </row>
    <row r="36" spans="1:5" s="36" customFormat="1" ht="15.75" thickBot="1">
      <c r="A36" s="35" t="s">
        <v>76</v>
      </c>
      <c r="B36" s="35"/>
      <c r="C36" s="35">
        <v>265.05</v>
      </c>
      <c r="D36" s="35" t="s">
        <v>68</v>
      </c>
      <c r="E36" s="35">
        <v>1</v>
      </c>
    </row>
    <row r="37" spans="1:5" ht="15.75" thickBot="1">
      <c r="A37" s="34"/>
      <c r="B37" s="34"/>
      <c r="C37" s="34">
        <v>265.05</v>
      </c>
      <c r="D37" s="34"/>
      <c r="E37" s="34">
        <v>1</v>
      </c>
    </row>
    <row r="38" spans="1:5" s="36" customFormat="1" ht="15.75" thickBot="1">
      <c r="A38" s="35" t="s">
        <v>77</v>
      </c>
      <c r="B38" s="35"/>
      <c r="C38" s="35">
        <v>6251.4</v>
      </c>
      <c r="D38" s="35" t="s">
        <v>36</v>
      </c>
      <c r="E38" s="35">
        <v>20</v>
      </c>
    </row>
    <row r="39" spans="1:5" ht="15.75" thickBot="1">
      <c r="A39" s="34"/>
      <c r="B39" s="34"/>
      <c r="C39" s="34">
        <v>6251.4</v>
      </c>
      <c r="D39" s="34"/>
      <c r="E39" s="34">
        <v>20</v>
      </c>
    </row>
    <row r="40" spans="1:5" s="36" customFormat="1" ht="15.75" thickBot="1">
      <c r="A40" s="35" t="s">
        <v>78</v>
      </c>
      <c r="B40" s="35"/>
      <c r="C40" s="35">
        <v>776.58</v>
      </c>
      <c r="D40" s="35" t="s">
        <v>68</v>
      </c>
      <c r="E40" s="35">
        <v>1</v>
      </c>
    </row>
    <row r="41" spans="1:5" ht="15.75" thickBot="1">
      <c r="A41" s="34"/>
      <c r="B41" s="34"/>
      <c r="C41" s="34">
        <v>776.58</v>
      </c>
      <c r="D41" s="34"/>
      <c r="E41" s="34">
        <v>1</v>
      </c>
    </row>
    <row r="42" spans="1:5" s="36" customFormat="1" ht="15.75" thickBot="1">
      <c r="A42" s="35" t="s">
        <v>79</v>
      </c>
      <c r="B42" s="35"/>
      <c r="C42" s="35">
        <v>1013.24</v>
      </c>
      <c r="D42" s="35" t="s">
        <v>68</v>
      </c>
      <c r="E42" s="35">
        <v>2</v>
      </c>
    </row>
    <row r="43" spans="1:5" ht="15.75" thickBot="1">
      <c r="A43" s="34"/>
      <c r="B43" s="34"/>
      <c r="C43" s="34">
        <v>1013.24</v>
      </c>
      <c r="D43" s="34"/>
      <c r="E43" s="34">
        <v>2</v>
      </c>
    </row>
    <row r="44" spans="1:5" s="36" customFormat="1" ht="15.75" thickBot="1">
      <c r="A44" s="35" t="s">
        <v>40</v>
      </c>
      <c r="B44" s="35"/>
      <c r="C44" s="35">
        <v>214.74</v>
      </c>
      <c r="D44" s="35" t="s">
        <v>68</v>
      </c>
      <c r="E44" s="35">
        <v>1</v>
      </c>
    </row>
    <row r="45" spans="1:5" ht="15.75" thickBot="1">
      <c r="A45" s="34"/>
      <c r="B45" s="34"/>
      <c r="C45" s="34">
        <v>214.74</v>
      </c>
      <c r="D45" s="34"/>
      <c r="E45" s="34">
        <v>1</v>
      </c>
    </row>
    <row r="46" spans="1:5" s="36" customFormat="1" ht="15.75" thickBot="1">
      <c r="A46" s="35" t="s">
        <v>80</v>
      </c>
      <c r="B46" s="35"/>
      <c r="C46" s="35">
        <v>609.99</v>
      </c>
      <c r="D46" s="35" t="s">
        <v>68</v>
      </c>
      <c r="E46" s="35">
        <v>1</v>
      </c>
    </row>
    <row r="47" spans="1:5" ht="15.75" thickBot="1">
      <c r="A47" s="34"/>
      <c r="B47" s="34"/>
      <c r="C47" s="34">
        <v>609.99</v>
      </c>
      <c r="D47" s="34"/>
      <c r="E47" s="34">
        <v>1</v>
      </c>
    </row>
    <row r="48" spans="1:5" s="36" customFormat="1" ht="15.75" thickBot="1">
      <c r="A48" s="35" t="s">
        <v>81</v>
      </c>
      <c r="B48" s="35"/>
      <c r="C48" s="35">
        <v>9591.36</v>
      </c>
      <c r="D48" s="35" t="s">
        <v>35</v>
      </c>
      <c r="E48" s="35">
        <v>11989.2</v>
      </c>
    </row>
    <row r="49" spans="1:5" ht="15.75" thickBot="1">
      <c r="A49" s="34"/>
      <c r="B49" s="34"/>
      <c r="C49" s="34">
        <v>9591.36</v>
      </c>
      <c r="D49" s="34"/>
      <c r="E49" s="34">
        <v>11989.2</v>
      </c>
    </row>
    <row r="50" spans="1:5" s="36" customFormat="1" ht="15.75" thickBot="1">
      <c r="A50" s="35" t="s">
        <v>82</v>
      </c>
      <c r="B50" s="35"/>
      <c r="C50" s="35">
        <v>10790.28</v>
      </c>
      <c r="D50" s="35" t="s">
        <v>35</v>
      </c>
      <c r="E50" s="35">
        <v>11989.2</v>
      </c>
    </row>
    <row r="51" spans="1:5" ht="15.75" thickBot="1">
      <c r="A51" s="34"/>
      <c r="B51" s="34"/>
      <c r="C51" s="34">
        <v>10790.28</v>
      </c>
      <c r="D51" s="34"/>
      <c r="E51" s="34">
        <v>11989.2</v>
      </c>
    </row>
    <row r="52" spans="1:5" s="36" customFormat="1" ht="15.75" thickBot="1">
      <c r="A52" s="35" t="s">
        <v>83</v>
      </c>
      <c r="B52" s="35"/>
      <c r="C52" s="35">
        <v>2757.52</v>
      </c>
      <c r="D52" s="35" t="s">
        <v>35</v>
      </c>
      <c r="E52" s="35">
        <v>11989.2</v>
      </c>
    </row>
    <row r="53" spans="1:5" ht="15.75" thickBot="1">
      <c r="A53" s="34"/>
      <c r="B53" s="34"/>
      <c r="C53" s="34">
        <v>2757.52</v>
      </c>
      <c r="D53" s="34"/>
      <c r="E53" s="34">
        <v>11989.2</v>
      </c>
    </row>
    <row r="54" spans="1:5" s="36" customFormat="1" ht="15.75" thickBot="1">
      <c r="A54" s="35" t="s">
        <v>84</v>
      </c>
      <c r="B54" s="35"/>
      <c r="C54" s="35">
        <v>2517.73</v>
      </c>
      <c r="D54" s="35" t="s">
        <v>35</v>
      </c>
      <c r="E54" s="35">
        <v>11989.2</v>
      </c>
    </row>
    <row r="55" spans="1:5" ht="15.75" thickBot="1">
      <c r="A55" s="34"/>
      <c r="B55" s="34"/>
      <c r="C55" s="34">
        <v>2517.73</v>
      </c>
      <c r="D55" s="34"/>
      <c r="E55" s="34">
        <v>11989.2</v>
      </c>
    </row>
    <row r="56" spans="1:5" s="36" customFormat="1" ht="15.75" thickBot="1">
      <c r="A56" s="35" t="s">
        <v>85</v>
      </c>
      <c r="B56" s="35"/>
      <c r="C56" s="35">
        <v>14614.81</v>
      </c>
      <c r="D56" s="35" t="s">
        <v>35</v>
      </c>
      <c r="E56" s="35">
        <v>9191.7000000000007</v>
      </c>
    </row>
    <row r="57" spans="1:5" ht="15.75" thickBot="1">
      <c r="A57" s="34"/>
      <c r="B57" s="34"/>
      <c r="C57" s="34">
        <v>14614.81</v>
      </c>
      <c r="D57" s="34"/>
      <c r="E57" s="34">
        <v>9191.7000000000007</v>
      </c>
    </row>
    <row r="58" spans="1:5" s="36" customFormat="1" ht="15.75" thickBot="1">
      <c r="A58" s="35" t="s">
        <v>86</v>
      </c>
      <c r="B58" s="35"/>
      <c r="C58" s="35">
        <v>15864.6</v>
      </c>
      <c r="D58" s="35" t="s">
        <v>35</v>
      </c>
      <c r="E58" s="35">
        <v>9557</v>
      </c>
    </row>
    <row r="59" spans="1:5" ht="15.75" thickBot="1">
      <c r="A59" s="34"/>
      <c r="B59" s="34"/>
      <c r="C59" s="34">
        <v>15864.6</v>
      </c>
      <c r="D59" s="34"/>
      <c r="E59" s="34">
        <v>9557</v>
      </c>
    </row>
    <row r="60" spans="1:5" s="36" customFormat="1" ht="15.75" thickBot="1">
      <c r="A60" s="35" t="s">
        <v>87</v>
      </c>
      <c r="B60" s="35"/>
      <c r="C60" s="35">
        <v>27273.16</v>
      </c>
      <c r="D60" s="35" t="s">
        <v>35</v>
      </c>
      <c r="E60" s="35">
        <v>11131.9</v>
      </c>
    </row>
    <row r="61" spans="1:5" ht="15.75" thickBot="1">
      <c r="A61" s="34"/>
      <c r="B61" s="34"/>
      <c r="C61" s="34">
        <v>27273.16</v>
      </c>
      <c r="D61" s="34"/>
      <c r="E61" s="34">
        <v>11131.9</v>
      </c>
    </row>
    <row r="62" spans="1:5" ht="15.75" thickBot="1">
      <c r="A62" s="35" t="s">
        <v>88</v>
      </c>
      <c r="B62" s="34"/>
      <c r="C62" s="34">
        <v>29542.61</v>
      </c>
      <c r="D62" s="34" t="s">
        <v>35</v>
      </c>
      <c r="E62" s="34">
        <v>12058.2</v>
      </c>
    </row>
    <row r="63" spans="1:5" ht="15.75" thickBot="1">
      <c r="A63" s="34"/>
      <c r="B63" s="34"/>
      <c r="C63" s="34">
        <v>29542.61</v>
      </c>
      <c r="D63" s="34"/>
      <c r="E63" s="34">
        <v>12058.2</v>
      </c>
    </row>
    <row r="64" spans="1:5" s="36" customFormat="1" ht="15.75" thickBot="1">
      <c r="A64" s="35" t="s">
        <v>89</v>
      </c>
      <c r="B64" s="35"/>
      <c r="C64" s="35">
        <v>45079.39</v>
      </c>
      <c r="D64" s="35" t="s">
        <v>35</v>
      </c>
      <c r="E64" s="35">
        <v>11989.2</v>
      </c>
    </row>
    <row r="65" spans="1:5" ht="15.75" thickBot="1">
      <c r="A65" s="34"/>
      <c r="B65" s="34"/>
      <c r="C65" s="34">
        <v>45079.39</v>
      </c>
      <c r="D65" s="34"/>
      <c r="E65" s="34">
        <v>11989.2</v>
      </c>
    </row>
    <row r="66" spans="1:5" s="36" customFormat="1" ht="15.75" thickBot="1">
      <c r="A66" s="35" t="s">
        <v>90</v>
      </c>
      <c r="B66" s="35"/>
      <c r="C66" s="35">
        <v>47357.34</v>
      </c>
      <c r="D66" s="35" t="s">
        <v>35</v>
      </c>
      <c r="E66" s="35">
        <v>11989.2</v>
      </c>
    </row>
    <row r="67" spans="1:5" ht="15.75" thickBot="1">
      <c r="A67" s="34"/>
      <c r="B67" s="34"/>
      <c r="C67" s="34">
        <v>47357.34</v>
      </c>
      <c r="D67" s="34"/>
      <c r="E67" s="34">
        <v>11989.2</v>
      </c>
    </row>
    <row r="68" spans="1:5" s="36" customFormat="1" ht="15.75" thickBot="1">
      <c r="A68" s="35" t="s">
        <v>91</v>
      </c>
      <c r="B68" s="35"/>
      <c r="C68" s="35">
        <v>193.24</v>
      </c>
      <c r="D68" s="35" t="s">
        <v>68</v>
      </c>
      <c r="E68" s="35">
        <v>1</v>
      </c>
    </row>
    <row r="69" spans="1:5" ht="15.75" thickBot="1">
      <c r="A69" s="34"/>
      <c r="B69" s="34"/>
      <c r="C69" s="34">
        <v>193.24</v>
      </c>
      <c r="D69" s="34"/>
      <c r="E69" s="34">
        <v>1</v>
      </c>
    </row>
    <row r="70" spans="1:5" s="36" customFormat="1" ht="15.75" thickBot="1">
      <c r="A70" s="35" t="s">
        <v>92</v>
      </c>
      <c r="B70" s="35"/>
      <c r="C70" s="35">
        <v>709.58</v>
      </c>
      <c r="D70" s="35" t="s">
        <v>68</v>
      </c>
      <c r="E70" s="35">
        <v>1</v>
      </c>
    </row>
    <row r="71" spans="1:5" ht="15.75" thickBot="1">
      <c r="A71" s="34"/>
      <c r="B71" s="34"/>
      <c r="C71" s="34">
        <v>709.58</v>
      </c>
      <c r="D71" s="34"/>
      <c r="E71" s="34">
        <v>1</v>
      </c>
    </row>
    <row r="72" spans="1:5" s="36" customFormat="1" ht="15.75" thickBot="1">
      <c r="A72" s="35" t="s">
        <v>93</v>
      </c>
      <c r="B72" s="35"/>
      <c r="C72" s="35">
        <v>959.14</v>
      </c>
      <c r="D72" s="35" t="s">
        <v>35</v>
      </c>
      <c r="E72" s="35">
        <v>11989.2</v>
      </c>
    </row>
    <row r="73" spans="1:5" ht="15.75" thickBot="1">
      <c r="A73" s="34"/>
      <c r="B73" s="34"/>
      <c r="C73" s="34">
        <v>959.14</v>
      </c>
      <c r="D73" s="34"/>
      <c r="E73" s="34">
        <v>11989.2</v>
      </c>
    </row>
    <row r="74" spans="1:5" s="36" customFormat="1" ht="15.75" thickBot="1">
      <c r="A74" s="35" t="s">
        <v>94</v>
      </c>
      <c r="B74" s="35"/>
      <c r="C74" s="35">
        <v>1079.03</v>
      </c>
      <c r="D74" s="35" t="s">
        <v>35</v>
      </c>
      <c r="E74" s="35">
        <v>11989.2</v>
      </c>
    </row>
    <row r="75" spans="1:5" ht="15.75" thickBot="1">
      <c r="A75" s="34"/>
      <c r="B75" s="34"/>
      <c r="C75" s="34">
        <v>1079.03</v>
      </c>
      <c r="D75" s="34"/>
      <c r="E75" s="34">
        <v>11989.2</v>
      </c>
    </row>
    <row r="76" spans="1:5" s="36" customFormat="1" ht="15.75" thickBot="1">
      <c r="A76" s="35" t="s">
        <v>95</v>
      </c>
      <c r="B76" s="35"/>
      <c r="C76" s="35">
        <v>4555.8999999999996</v>
      </c>
      <c r="D76" s="35" t="s">
        <v>35</v>
      </c>
      <c r="E76" s="35">
        <v>11989.2</v>
      </c>
    </row>
    <row r="77" spans="1:5" ht="15.75" thickBot="1">
      <c r="A77" s="34"/>
      <c r="B77" s="34"/>
      <c r="C77" s="34">
        <v>4555.8999999999996</v>
      </c>
      <c r="D77" s="34"/>
      <c r="E77" s="34">
        <v>11989.2</v>
      </c>
    </row>
    <row r="78" spans="1:5" s="36" customFormat="1" ht="15.75" thickBot="1">
      <c r="A78" s="35" t="s">
        <v>95</v>
      </c>
      <c r="B78" s="35"/>
      <c r="C78" s="35">
        <v>4555.8999999999996</v>
      </c>
      <c r="D78" s="35" t="s">
        <v>35</v>
      </c>
      <c r="E78" s="35">
        <v>11989.2</v>
      </c>
    </row>
    <row r="79" spans="1:5" ht="15.75" thickBot="1">
      <c r="A79" s="34"/>
      <c r="B79" s="34"/>
      <c r="C79" s="34">
        <v>4555.8999999999996</v>
      </c>
      <c r="D79" s="34"/>
      <c r="E79" s="34">
        <v>11989.2</v>
      </c>
    </row>
    <row r="80" spans="1:5" s="36" customFormat="1" ht="15.75" thickBot="1">
      <c r="A80" s="35" t="s">
        <v>37</v>
      </c>
      <c r="B80" s="35"/>
      <c r="C80" s="35">
        <v>1620.84</v>
      </c>
      <c r="D80" s="35" t="s">
        <v>38</v>
      </c>
      <c r="E80" s="35">
        <v>6</v>
      </c>
    </row>
    <row r="81" spans="1:5" ht="15.75" thickBot="1">
      <c r="A81" s="34"/>
      <c r="B81" s="34"/>
      <c r="C81" s="34">
        <v>1620.84</v>
      </c>
      <c r="D81" s="34"/>
      <c r="E81" s="34">
        <v>6</v>
      </c>
    </row>
    <row r="82" spans="1:5" s="36" customFormat="1" ht="15.75" thickBot="1">
      <c r="A82" s="35" t="s">
        <v>96</v>
      </c>
      <c r="B82" s="35"/>
      <c r="C82" s="35">
        <v>472.52</v>
      </c>
      <c r="D82" s="35" t="s">
        <v>35</v>
      </c>
      <c r="E82" s="35">
        <v>1</v>
      </c>
    </row>
    <row r="83" spans="1:5" ht="15.75" thickBot="1">
      <c r="A83" s="34"/>
      <c r="B83" s="34"/>
      <c r="C83" s="34">
        <v>472.52</v>
      </c>
      <c r="D83" s="34"/>
      <c r="E83" s="34">
        <v>1</v>
      </c>
    </row>
    <row r="84" spans="1:5" ht="15.75" thickBot="1">
      <c r="A84" s="34"/>
      <c r="B84" s="34"/>
      <c r="C84" s="34">
        <v>312681.64000000013</v>
      </c>
      <c r="D84" s="34"/>
      <c r="E84" s="34">
        <v>192901.89000000004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2019-02-14T07:33:56Z</cp:lastPrinted>
  <dcterms:created xsi:type="dcterms:W3CDTF">2016-03-18T02:51:51Z</dcterms:created>
  <dcterms:modified xsi:type="dcterms:W3CDTF">2020-03-18T01:29:23Z</dcterms:modified>
</cp:coreProperties>
</file>