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Гагарина, д. 11" sheetId="1" r:id="rId1"/>
  </sheets>
  <externalReferences>
    <externalReference r:id="rId2"/>
  </externalReferences>
  <definedNames>
    <definedName name="_xlnm.Print_Area" localSheetId="0">'Гагарина, д. 11'!$A$1:$D$101</definedName>
  </definedNames>
  <calcPr calcId="125725"/>
</workbook>
</file>

<file path=xl/calcChain.xml><?xml version="1.0" encoding="utf-8"?>
<calcChain xmlns="http://schemas.openxmlformats.org/spreadsheetml/2006/main">
  <c r="B21" i="1"/>
  <c r="B28"/>
  <c r="B45"/>
  <c r="B80"/>
  <c r="B82"/>
  <c r="B85"/>
  <c r="B88"/>
  <c r="B91"/>
  <c r="B6" l="1"/>
  <c r="B10"/>
  <c r="B8" l="1"/>
  <c r="B11" l="1"/>
  <c r="B9" s="1"/>
  <c r="B12" l="1"/>
  <c r="B17"/>
  <c r="B14"/>
  <c r="B99" l="1"/>
  <c r="B98"/>
  <c r="B97" s="1"/>
  <c r="B100" l="1"/>
  <c r="B101" s="1"/>
</calcChain>
</file>

<file path=xl/sharedStrings.xml><?xml version="1.0" encoding="utf-8"?>
<sst xmlns="http://schemas.openxmlformats.org/spreadsheetml/2006/main" count="201" uniqueCount="121">
  <si>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</si>
  <si>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</si>
  <si>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</si>
  <si>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</si>
  <si>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</si>
  <si>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</si>
  <si>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</si>
  <si>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</si>
  <si>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</si>
  <si>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</si>
  <si>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</si>
  <si>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</si>
  <si>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</si>
  <si>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</si>
  <si>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</si>
  <si>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</si>
  <si>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</si>
  <si>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</si>
  <si>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</si>
  <si>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</si>
  <si>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</si>
  <si>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</si>
  <si>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</si>
  <si>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</si>
  <si>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</si>
  <si>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</si>
  <si>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</si>
  <si>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</si>
  <si>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</si>
  <si>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</si>
  <si>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1 стояк</t>
  </si>
  <si>
    <t>Адрес: ул. Гагарина, д. 11</t>
  </si>
  <si>
    <t>ФГБУ науки ГС СО РАН</t>
  </si>
  <si>
    <t>Устранение свищей хомутами</t>
  </si>
  <si>
    <t>Очистка канализационной сети</t>
  </si>
  <si>
    <t>Доходы по дому:</t>
  </si>
  <si>
    <t>шт.</t>
  </si>
  <si>
    <t>узел</t>
  </si>
  <si>
    <t>Смена вентиля до 20 мм</t>
  </si>
  <si>
    <t>руб.</t>
  </si>
  <si>
    <t>м3</t>
  </si>
  <si>
    <t>Замена сборок д.20 с устр-м сбросника на водогаз-х трубах с прим.свар.</t>
  </si>
  <si>
    <t>Осмотр подвала</t>
  </si>
  <si>
    <t>1 дом</t>
  </si>
  <si>
    <t>Отключение отопления</t>
  </si>
  <si>
    <t>Прочистка внутренней канализационной сети</t>
  </si>
  <si>
    <t>1м</t>
  </si>
  <si>
    <t>Сброс воздуха со стояков отопления с использованием а/м газель</t>
  </si>
  <si>
    <t>Смена резьб (для всех диаметров) с применением газосварочных работ</t>
  </si>
  <si>
    <t>Смена труб канализации д.100</t>
  </si>
  <si>
    <t>шт</t>
  </si>
  <si>
    <t>дом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</si>
  <si>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</si>
  <si>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</si>
  <si>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</si>
  <si>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</si>
  <si>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</si>
  <si>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</si>
  <si>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</si>
  <si>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</si>
  <si>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</si>
  <si>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</si>
  <si>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</si>
  <si>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</si>
  <si>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</si>
  <si>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</si>
  <si>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</si>
  <si>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Дезинсекция Дезснабсервис</t>
  </si>
  <si>
    <t>Дезинсекция Портал 75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</si>
  <si>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</si>
  <si>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</si>
  <si>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</si>
  <si>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</si>
  <si>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</si>
  <si>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</si>
  <si>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</si>
  <si>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</si>
  <si>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Тех.обслуживание ГО К=0,6;0,8;0,85;0,9;1 (1,2 кв. 2021 г.)</t>
  </si>
  <si>
    <t>Тех.обслуживание ГО К=0,6;0,8;0,85;0,9;1 (3,4 кв. 2021 г.)</t>
  </si>
  <si>
    <t>Содержание ДРС 1,2 кв. 2021 г. коэф.0,8;0,85;0,9;1</t>
  </si>
  <si>
    <t>Содержание ДРС 3,4 кв. 2021 г. коэф.0,8;0,85;0,9;1</t>
  </si>
  <si>
    <t>Востановление фазного, нулевого питающего провода на подъезд и т.д</t>
  </si>
  <si>
    <t>место</t>
  </si>
  <si>
    <t>Демонтаж расходомеров тепловой энергии с послед. устан. времен. вставо</t>
  </si>
  <si>
    <t>Замена замка на почтовом ящике</t>
  </si>
  <si>
    <t>Изготовление скамьи</t>
  </si>
  <si>
    <t>Масляная окраска элементов детской площадки (забор, элементы)</t>
  </si>
  <si>
    <t>Осмотр крыши</t>
  </si>
  <si>
    <t>Осмотр электросчетчика</t>
  </si>
  <si>
    <t>Очистка подвала, Гагарина 11</t>
  </si>
  <si>
    <t>Протяжка контактов на электроприборах</t>
  </si>
  <si>
    <t>Смена замка на почтовом ящике</t>
  </si>
  <si>
    <t>Установка скамеек в деревянном исполнении</t>
  </si>
  <si>
    <t>завоз песка в песочницу с предварительной их очисткой от старого</t>
  </si>
  <si>
    <t>исполнение заявок не связанных с ремонтом</t>
  </si>
  <si>
    <t>установка светильника с датчиком на движение</t>
  </si>
  <si>
    <t>Утепление вентпродухов изовером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</si>
  <si>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</si>
  <si>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</si>
  <si>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</si>
  <si>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Обследование теплового контура жилого дома (фасад, подвал)</t>
  </si>
  <si>
    <t>Опрессовка тепловых узлов перед сдачей (проверочная)</t>
  </si>
  <si>
    <t>Опрессовка тепловых узлов при сдаче</t>
  </si>
  <si>
    <t>Поверка теплового ОДПУ, 2021 г.</t>
  </si>
  <si>
    <t>Регулировка теплоносителя</t>
  </si>
  <si>
    <t>Ремонт КНС</t>
  </si>
  <si>
    <t>1 кв.</t>
  </si>
  <si>
    <t>Сброс воздуха со стояков отопления с использованием а/м ИЖ</t>
  </si>
  <si>
    <t>Смена задвижек д.80</t>
  </si>
  <si>
    <t>Смена труб отопления д. 15 (со сваркой)</t>
  </si>
  <si>
    <t>Смена труб отопления д. 20 (со сваркой)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</si>
  <si>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</si>
  <si>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</si>
  <si>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</si>
  <si>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</si>
  <si>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</si>
  <si>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</si>
  <si>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</si>
  <si>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Смена замков на почтовые ящики</t>
  </si>
  <si>
    <t>замена электрической лампы накаливания</t>
  </si>
  <si>
    <t>Обработка деревьев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</si>
</sst>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40;&#1085;&#1072;&#1083;&#1080;&#1079;%20&#1089;&#1095;&#1077;&#1090;&#1072;%2062%20&#1079;&#1072;%202021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3">
          <cell r="D1263">
            <v>22988.16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1"/>
  <sheetViews>
    <sheetView tabSelected="1" workbookViewId="0">
      <pane ySplit="3" topLeftCell="A88" activePane="bottomLeft" state="frozen"/>
      <selection pane="bottomLeft" activeCell="B21" sqref="B21"/>
    </sheetView>
  </sheetViews>
  <sheetFormatPr defaultRowHeight="15"/>
  <cols>
    <col min="1" max="1" width="72.28515625" style="5" customWidth="1"/>
    <col min="2" max="2" width="20.42578125" style="7" customWidth="1"/>
    <col min="3" max="3" width="12.140625" style="3" customWidth="1"/>
    <col min="4" max="4" width="15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>
      <c r="A1" s="36" t="s">
        <v>8</v>
      </c>
      <c r="B1" s="36"/>
      <c r="C1" s="36"/>
      <c r="D1" s="36"/>
    </row>
    <row r="2" spans="1:4" s="8" customFormat="1" ht="15.75">
      <c r="A2" s="30" t="s">
        <v>31</v>
      </c>
      <c r="B2" s="38" t="s">
        <v>52</v>
      </c>
      <c r="C2" s="38"/>
      <c r="D2" s="38"/>
    </row>
    <row r="3" spans="1:4" ht="57">
      <c r="A3" s="9" t="s">
        <v>2</v>
      </c>
      <c r="B3" s="10" t="s">
        <v>27</v>
      </c>
      <c r="C3" s="11" t="s">
        <v>0</v>
      </c>
      <c r="D3" s="33" t="s">
        <v>1</v>
      </c>
    </row>
    <row r="4" spans="1:4">
      <c r="A4" s="9" t="s">
        <v>53</v>
      </c>
      <c r="B4" s="10">
        <v>948567.51</v>
      </c>
      <c r="C4" s="11"/>
      <c r="D4" s="33"/>
    </row>
    <row r="5" spans="1:4">
      <c r="A5" s="39" t="s">
        <v>35</v>
      </c>
      <c r="B5" s="39"/>
      <c r="C5" s="39"/>
      <c r="D5" s="39"/>
    </row>
    <row r="6" spans="1:4">
      <c r="A6" s="13" t="s">
        <v>54</v>
      </c>
      <c r="B6" s="25">
        <f>104892.28*6+112631.18*6</f>
        <v>1305140.7599999998</v>
      </c>
      <c r="C6" s="32" t="s">
        <v>39</v>
      </c>
      <c r="D6" s="12"/>
    </row>
    <row r="7" spans="1:4">
      <c r="A7" s="13" t="s">
        <v>55</v>
      </c>
      <c r="B7" s="25">
        <v>1223958.68</v>
      </c>
      <c r="C7" s="32" t="s">
        <v>39</v>
      </c>
      <c r="D7" s="12"/>
    </row>
    <row r="8" spans="1:4">
      <c r="A8" s="13" t="s">
        <v>56</v>
      </c>
      <c r="B8" s="25">
        <f>B7-B6</f>
        <v>-81182.079999999842</v>
      </c>
      <c r="C8" s="32" t="s">
        <v>39</v>
      </c>
      <c r="D8" s="12"/>
    </row>
    <row r="9" spans="1:4">
      <c r="A9" s="14" t="s">
        <v>9</v>
      </c>
      <c r="B9" s="25">
        <f>B11+B10</f>
        <v>39917.759999999995</v>
      </c>
      <c r="C9" s="32" t="s">
        <v>39</v>
      </c>
      <c r="D9" s="12"/>
    </row>
    <row r="10" spans="1:4">
      <c r="A10" s="15" t="s">
        <v>32</v>
      </c>
      <c r="B10" s="26">
        <f>[1]TDSheet!$D$1263</f>
        <v>22988.16</v>
      </c>
      <c r="C10" s="17" t="s">
        <v>39</v>
      </c>
      <c r="D10" s="12"/>
    </row>
    <row r="11" spans="1:4">
      <c r="A11" s="15" t="s">
        <v>10</v>
      </c>
      <c r="B11" s="26">
        <f>660.8*12+750*12</f>
        <v>16929.599999999999</v>
      </c>
      <c r="C11" s="17" t="s">
        <v>39</v>
      </c>
      <c r="D11" s="12"/>
    </row>
    <row r="12" spans="1:4">
      <c r="A12" s="16" t="s">
        <v>57</v>
      </c>
      <c r="B12" s="27">
        <f>B9+B6</f>
        <v>1345058.5199999998</v>
      </c>
      <c r="C12" s="32" t="s">
        <v>39</v>
      </c>
      <c r="D12" s="18"/>
    </row>
    <row r="13" spans="1:4">
      <c r="A13" s="37" t="s">
        <v>11</v>
      </c>
      <c r="B13" s="37"/>
      <c r="C13" s="37"/>
      <c r="D13" s="37"/>
    </row>
    <row r="14" spans="1:4" ht="15.75" thickBot="1">
      <c r="A14" s="19" t="s">
        <v>12</v>
      </c>
      <c r="B14" s="27">
        <f>B15+B16</f>
        <v>222709.68</v>
      </c>
      <c r="C14" s="32" t="s">
        <v>39</v>
      </c>
      <c r="D14" s="18"/>
    </row>
    <row r="15" spans="1:4" s="31" customFormat="1" ht="15.75" thickBot="1">
      <c r="A15" s="34" t="s">
        <v>73</v>
      </c>
      <c r="B15" s="35">
        <v>108075.84</v>
      </c>
      <c r="C15" s="34" t="s">
        <v>4</v>
      </c>
      <c r="D15" s="35">
        <v>26232</v>
      </c>
    </row>
    <row r="16" spans="1:4" s="31" customFormat="1" ht="15.75" thickBot="1">
      <c r="A16" s="34" t="s">
        <v>74</v>
      </c>
      <c r="B16" s="35">
        <v>114633.84</v>
      </c>
      <c r="C16" s="34" t="s">
        <v>4</v>
      </c>
      <c r="D16" s="35">
        <v>26232</v>
      </c>
    </row>
    <row r="17" spans="1:4" ht="29.25" thickBot="1">
      <c r="A17" s="19" t="s">
        <v>13</v>
      </c>
      <c r="B17" s="27">
        <f>B19+B18</f>
        <v>102960.6</v>
      </c>
      <c r="C17" s="32" t="s">
        <v>39</v>
      </c>
      <c r="D17" s="18"/>
    </row>
    <row r="18" spans="1:4" s="31" customFormat="1" ht="15.75" thickBot="1">
      <c r="A18" s="34" t="s">
        <v>75</v>
      </c>
      <c r="B18" s="35">
        <v>49840.800000000003</v>
      </c>
      <c r="C18" s="34" t="s">
        <v>4</v>
      </c>
      <c r="D18" s="35">
        <v>26232</v>
      </c>
    </row>
    <row r="19" spans="1:4" s="31" customFormat="1" ht="15.75" thickBot="1">
      <c r="A19" s="34" t="s">
        <v>76</v>
      </c>
      <c r="B19" s="35">
        <v>53119.8</v>
      </c>
      <c r="C19" s="34" t="s">
        <v>4</v>
      </c>
      <c r="D19" s="35">
        <v>26232</v>
      </c>
    </row>
    <row r="20" spans="1:4">
      <c r="A20" s="19" t="s">
        <v>14</v>
      </c>
      <c r="B20" s="27">
        <v>0</v>
      </c>
      <c r="C20" s="32" t="s">
        <v>39</v>
      </c>
      <c r="D20" s="21"/>
    </row>
    <row r="21" spans="1:4" ht="29.25" thickBot="1">
      <c r="A21" s="19" t="s">
        <v>15</v>
      </c>
      <c r="B21" s="27">
        <f>SUM(B22:B27)</f>
        <v>30691.440000000002</v>
      </c>
      <c r="C21" s="32" t="s">
        <v>39</v>
      </c>
      <c r="D21" s="18"/>
    </row>
    <row r="22" spans="1:4" s="31" customFormat="1" ht="15.75" thickBot="1">
      <c r="A22" s="34" t="s">
        <v>61</v>
      </c>
      <c r="B22" s="35">
        <v>2623.2</v>
      </c>
      <c r="C22" s="34" t="s">
        <v>4</v>
      </c>
      <c r="D22" s="35">
        <v>26232</v>
      </c>
    </row>
    <row r="23" spans="1:4" s="31" customFormat="1" ht="15.75" thickBot="1">
      <c r="A23" s="34" t="s">
        <v>62</v>
      </c>
      <c r="B23" s="35">
        <v>2623.2</v>
      </c>
      <c r="C23" s="34" t="s">
        <v>4</v>
      </c>
      <c r="D23" s="35">
        <v>26232</v>
      </c>
    </row>
    <row r="24" spans="1:4" s="31" customFormat="1" ht="15.75" thickBot="1">
      <c r="A24" s="34" t="s">
        <v>63</v>
      </c>
      <c r="B24" s="35">
        <v>2360.88</v>
      </c>
      <c r="C24" s="34" t="s">
        <v>4</v>
      </c>
      <c r="D24" s="35">
        <v>26232</v>
      </c>
    </row>
    <row r="25" spans="1:4" s="31" customFormat="1" ht="15.75" thickBot="1">
      <c r="A25" s="34" t="s">
        <v>64</v>
      </c>
      <c r="B25" s="35">
        <v>2360.88</v>
      </c>
      <c r="C25" s="34" t="s">
        <v>4</v>
      </c>
      <c r="D25" s="35">
        <v>26232</v>
      </c>
    </row>
    <row r="26" spans="1:4" s="31" customFormat="1" ht="15.75" thickBot="1">
      <c r="A26" s="34" t="s">
        <v>65</v>
      </c>
      <c r="B26" s="35">
        <v>9968.16</v>
      </c>
      <c r="C26" s="34" t="s">
        <v>4</v>
      </c>
      <c r="D26" s="35">
        <v>26232</v>
      </c>
    </row>
    <row r="27" spans="1:4" s="31" customFormat="1" ht="15.75" thickBot="1">
      <c r="A27" s="34" t="s">
        <v>66</v>
      </c>
      <c r="B27" s="35">
        <v>10755.12</v>
      </c>
      <c r="C27" s="34" t="s">
        <v>4</v>
      </c>
      <c r="D27" s="35">
        <v>26232</v>
      </c>
    </row>
    <row r="28" spans="1:4" ht="43.5" thickBot="1">
      <c r="A28" s="19" t="s">
        <v>16</v>
      </c>
      <c r="B28" s="28">
        <f>SUM(B29:B44)</f>
        <v>22424.18</v>
      </c>
      <c r="C28" s="32" t="s">
        <v>39</v>
      </c>
      <c r="D28" s="22"/>
    </row>
    <row r="29" spans="1:4" s="31" customFormat="1" ht="15.75" thickBot="1">
      <c r="A29" s="34" t="s">
        <v>81</v>
      </c>
      <c r="B29" s="35">
        <v>598.19000000000005</v>
      </c>
      <c r="C29" s="34" t="s">
        <v>82</v>
      </c>
      <c r="D29" s="35">
        <v>1</v>
      </c>
    </row>
    <row r="30" spans="1:4" s="31" customFormat="1" ht="15.75" thickBot="1">
      <c r="A30" s="34" t="s">
        <v>83</v>
      </c>
      <c r="B30" s="35">
        <v>829.52</v>
      </c>
      <c r="C30" s="34" t="s">
        <v>36</v>
      </c>
      <c r="D30" s="35">
        <v>2</v>
      </c>
    </row>
    <row r="31" spans="1:4" s="31" customFormat="1" ht="15.75" thickBot="1">
      <c r="A31" s="34" t="s">
        <v>84</v>
      </c>
      <c r="B31" s="35">
        <v>232.25</v>
      </c>
      <c r="C31" s="34" t="s">
        <v>36</v>
      </c>
      <c r="D31" s="35">
        <v>1</v>
      </c>
    </row>
    <row r="32" spans="1:4" s="31" customFormat="1" ht="15.75" thickBot="1">
      <c r="A32" s="34" t="s">
        <v>85</v>
      </c>
      <c r="B32" s="35">
        <v>3072.95</v>
      </c>
      <c r="C32" s="34" t="s">
        <v>36</v>
      </c>
      <c r="D32" s="35">
        <v>1</v>
      </c>
    </row>
    <row r="33" spans="1:5" s="31" customFormat="1" ht="15.75" thickBot="1">
      <c r="A33" s="34" t="s">
        <v>86</v>
      </c>
      <c r="B33" s="35">
        <v>442.72</v>
      </c>
      <c r="C33" s="34" t="s">
        <v>4</v>
      </c>
      <c r="D33" s="35">
        <v>2</v>
      </c>
    </row>
    <row r="34" spans="1:5" s="31" customFormat="1" ht="15.75" thickBot="1">
      <c r="A34" s="34" t="s">
        <v>87</v>
      </c>
      <c r="B34" s="35">
        <v>525.44000000000005</v>
      </c>
      <c r="C34" s="34" t="s">
        <v>51</v>
      </c>
      <c r="D34" s="35">
        <v>2</v>
      </c>
    </row>
    <row r="35" spans="1:5" s="31" customFormat="1" ht="15.75" thickBot="1">
      <c r="A35" s="34" t="s">
        <v>88</v>
      </c>
      <c r="B35" s="35">
        <v>196.2</v>
      </c>
      <c r="C35" s="34" t="s">
        <v>36</v>
      </c>
      <c r="D35" s="35">
        <v>1</v>
      </c>
    </row>
    <row r="36" spans="1:5" s="31" customFormat="1" ht="15.75" thickBot="1">
      <c r="A36" s="34" t="s">
        <v>89</v>
      </c>
      <c r="B36" s="35">
        <v>6049.09</v>
      </c>
      <c r="C36" s="34" t="s">
        <v>51</v>
      </c>
      <c r="D36" s="35">
        <v>1</v>
      </c>
    </row>
    <row r="37" spans="1:5" s="31" customFormat="1" ht="15.75" thickBot="1">
      <c r="A37" s="34" t="s">
        <v>90</v>
      </c>
      <c r="B37" s="35">
        <v>232.36</v>
      </c>
      <c r="C37" s="34" t="s">
        <v>36</v>
      </c>
      <c r="D37" s="35">
        <v>1</v>
      </c>
    </row>
    <row r="38" spans="1:5" s="31" customFormat="1" ht="15.75" thickBot="1">
      <c r="A38" s="34" t="s">
        <v>91</v>
      </c>
      <c r="B38" s="35">
        <v>346.55</v>
      </c>
      <c r="C38" s="34" t="s">
        <v>36</v>
      </c>
      <c r="D38" s="35">
        <v>1</v>
      </c>
    </row>
    <row r="39" spans="1:5" s="31" customFormat="1" ht="15.75" thickBot="1">
      <c r="A39" s="34" t="s">
        <v>92</v>
      </c>
      <c r="B39" s="35">
        <v>606.71</v>
      </c>
      <c r="C39" s="34" t="s">
        <v>50</v>
      </c>
      <c r="D39" s="35">
        <v>1</v>
      </c>
    </row>
    <row r="40" spans="1:5" s="31" customFormat="1" ht="15.75" thickBot="1">
      <c r="A40" s="34" t="s">
        <v>93</v>
      </c>
      <c r="B40" s="35">
        <v>6851.22</v>
      </c>
      <c r="C40" s="34" t="s">
        <v>40</v>
      </c>
      <c r="D40" s="35">
        <v>1.05</v>
      </c>
    </row>
    <row r="41" spans="1:5" s="31" customFormat="1" ht="15.75" thickBot="1">
      <c r="A41" s="34" t="s">
        <v>94</v>
      </c>
      <c r="B41" s="35">
        <v>559.66999999999996</v>
      </c>
      <c r="C41" s="34" t="s">
        <v>36</v>
      </c>
      <c r="D41" s="35">
        <v>1</v>
      </c>
    </row>
    <row r="42" spans="1:5" s="31" customFormat="1" ht="15.75" thickBot="1">
      <c r="A42" s="34" t="s">
        <v>95</v>
      </c>
      <c r="B42" s="35">
        <v>1108.9000000000001</v>
      </c>
      <c r="C42" s="34" t="s">
        <v>36</v>
      </c>
      <c r="D42" s="35">
        <v>1</v>
      </c>
    </row>
    <row r="43" spans="1:5" s="31" customFormat="1" ht="15.75" thickBot="1">
      <c r="A43" s="34" t="s">
        <v>118</v>
      </c>
      <c r="B43" s="35">
        <v>183.45</v>
      </c>
      <c r="C43" s="34" t="s">
        <v>36</v>
      </c>
      <c r="D43" s="35">
        <v>1</v>
      </c>
    </row>
    <row r="44" spans="1:5" s="31" customFormat="1" ht="15.75" thickBot="1">
      <c r="A44" s="34" t="s">
        <v>119</v>
      </c>
      <c r="B44" s="35">
        <v>588.96</v>
      </c>
      <c r="C44" s="34" t="s">
        <v>36</v>
      </c>
      <c r="D44" s="35">
        <v>4</v>
      </c>
    </row>
    <row r="45" spans="1:5" ht="43.5" thickBot="1">
      <c r="A45" s="19" t="s">
        <v>17</v>
      </c>
      <c r="B45" s="27">
        <f>SUM(B46:B76)</f>
        <v>145519.5</v>
      </c>
      <c r="C45" s="32" t="s">
        <v>39</v>
      </c>
      <c r="D45" s="18"/>
      <c r="E45" s="4" t="s">
        <v>3</v>
      </c>
    </row>
    <row r="46" spans="1:5" s="31" customFormat="1" ht="15.75" thickBot="1">
      <c r="A46" s="34" t="s">
        <v>97</v>
      </c>
      <c r="B46" s="35">
        <v>1889.26</v>
      </c>
      <c r="C46" s="34" t="s">
        <v>36</v>
      </c>
      <c r="D46" s="35">
        <v>1</v>
      </c>
    </row>
    <row r="47" spans="1:5" s="31" customFormat="1" ht="15.75" thickBot="1">
      <c r="A47" s="34" t="s">
        <v>28</v>
      </c>
      <c r="B47" s="35">
        <v>5104.3500000000004</v>
      </c>
      <c r="C47" s="34" t="s">
        <v>29</v>
      </c>
      <c r="D47" s="35">
        <v>9</v>
      </c>
    </row>
    <row r="48" spans="1:5" s="31" customFormat="1" ht="15.75" thickBot="1">
      <c r="A48" s="34" t="s">
        <v>98</v>
      </c>
      <c r="B48" s="35">
        <v>491.52</v>
      </c>
      <c r="C48" s="34" t="s">
        <v>51</v>
      </c>
      <c r="D48" s="35">
        <v>1</v>
      </c>
    </row>
    <row r="49" spans="1:4" s="31" customFormat="1" ht="15.75" thickBot="1">
      <c r="A49" s="34" t="s">
        <v>99</v>
      </c>
      <c r="B49" s="35">
        <v>2884.35</v>
      </c>
      <c r="C49" s="34" t="s">
        <v>30</v>
      </c>
      <c r="D49" s="35">
        <v>5</v>
      </c>
    </row>
    <row r="50" spans="1:4" s="31" customFormat="1" ht="15.75" thickBot="1">
      <c r="A50" s="34" t="s">
        <v>41</v>
      </c>
      <c r="B50" s="35">
        <v>950.38</v>
      </c>
      <c r="C50" s="34" t="s">
        <v>36</v>
      </c>
      <c r="D50" s="35">
        <v>1</v>
      </c>
    </row>
    <row r="51" spans="1:4" s="31" customFormat="1" ht="15.75" thickBot="1">
      <c r="A51" s="34" t="s">
        <v>100</v>
      </c>
      <c r="B51" s="35">
        <v>815.09</v>
      </c>
      <c r="C51" s="34" t="s">
        <v>51</v>
      </c>
      <c r="D51" s="35">
        <v>1</v>
      </c>
    </row>
    <row r="52" spans="1:4" s="31" customFormat="1" ht="15.75" thickBot="1">
      <c r="A52" s="34" t="s">
        <v>101</v>
      </c>
      <c r="B52" s="35">
        <v>1810.31</v>
      </c>
      <c r="C52" s="34" t="s">
        <v>37</v>
      </c>
      <c r="D52" s="35">
        <v>1</v>
      </c>
    </row>
    <row r="53" spans="1:4" s="31" customFormat="1" ht="15.75" thickBot="1">
      <c r="A53" s="34" t="s">
        <v>102</v>
      </c>
      <c r="B53" s="35">
        <v>1810.31</v>
      </c>
      <c r="C53" s="34" t="s">
        <v>37</v>
      </c>
      <c r="D53" s="35">
        <v>1</v>
      </c>
    </row>
    <row r="54" spans="1:4" s="31" customFormat="1" ht="15.75" thickBot="1">
      <c r="A54" s="34" t="s">
        <v>42</v>
      </c>
      <c r="B54" s="35">
        <v>9278.2800000000007</v>
      </c>
      <c r="C54" s="34" t="s">
        <v>51</v>
      </c>
      <c r="D54" s="35">
        <v>11</v>
      </c>
    </row>
    <row r="55" spans="1:4" s="31" customFormat="1" ht="15.75" thickBot="1">
      <c r="A55" s="34" t="s">
        <v>42</v>
      </c>
      <c r="B55" s="35">
        <v>8391.4599999999991</v>
      </c>
      <c r="C55" s="34" t="s">
        <v>43</v>
      </c>
      <c r="D55" s="35">
        <v>22</v>
      </c>
    </row>
    <row r="56" spans="1:4" s="31" customFormat="1" ht="15.75" thickBot="1">
      <c r="A56" s="34" t="s">
        <v>44</v>
      </c>
      <c r="B56" s="35">
        <v>1117.43</v>
      </c>
      <c r="C56" s="34" t="s">
        <v>36</v>
      </c>
      <c r="D56" s="35">
        <v>1</v>
      </c>
    </row>
    <row r="57" spans="1:4" s="31" customFormat="1" ht="15.75" thickBot="1">
      <c r="A57" s="34" t="s">
        <v>34</v>
      </c>
      <c r="B57" s="35">
        <v>696.8</v>
      </c>
      <c r="C57" s="34" t="s">
        <v>5</v>
      </c>
      <c r="D57" s="35">
        <v>5</v>
      </c>
    </row>
    <row r="58" spans="1:4" s="31" customFormat="1" ht="15.75" thickBot="1">
      <c r="A58" s="34" t="s">
        <v>34</v>
      </c>
      <c r="B58" s="35">
        <v>1982.55</v>
      </c>
      <c r="C58" s="34" t="s">
        <v>5</v>
      </c>
      <c r="D58" s="35">
        <v>3</v>
      </c>
    </row>
    <row r="59" spans="1:4" s="31" customFormat="1" ht="15.75" thickBot="1">
      <c r="A59" s="34" t="s">
        <v>103</v>
      </c>
      <c r="B59" s="35">
        <v>10141.450000000001</v>
      </c>
      <c r="C59" s="34" t="s">
        <v>51</v>
      </c>
      <c r="D59" s="35">
        <v>1</v>
      </c>
    </row>
    <row r="60" spans="1:4" s="31" customFormat="1" ht="15.75" thickBot="1">
      <c r="A60" s="34" t="s">
        <v>45</v>
      </c>
      <c r="B60" s="35">
        <v>1962</v>
      </c>
      <c r="C60" s="34" t="s">
        <v>46</v>
      </c>
      <c r="D60" s="35">
        <v>12</v>
      </c>
    </row>
    <row r="61" spans="1:4" s="31" customFormat="1" ht="15.75" thickBot="1">
      <c r="A61" s="34" t="s">
        <v>104</v>
      </c>
      <c r="B61" s="35">
        <v>847.16</v>
      </c>
      <c r="C61" s="34" t="s">
        <v>36</v>
      </c>
      <c r="D61" s="35">
        <v>1</v>
      </c>
    </row>
    <row r="62" spans="1:4" s="31" customFormat="1" ht="15.75" thickBot="1">
      <c r="A62" s="34" t="s">
        <v>105</v>
      </c>
      <c r="B62" s="35">
        <v>9751.2000000000007</v>
      </c>
      <c r="C62" s="34" t="s">
        <v>106</v>
      </c>
      <c r="D62" s="35">
        <v>5</v>
      </c>
    </row>
    <row r="63" spans="1:4" s="31" customFormat="1" ht="15.75" thickBot="1">
      <c r="A63" s="34" t="s">
        <v>107</v>
      </c>
      <c r="B63" s="35">
        <v>1637.44</v>
      </c>
      <c r="C63" s="34" t="s">
        <v>30</v>
      </c>
      <c r="D63" s="35">
        <v>4</v>
      </c>
    </row>
    <row r="64" spans="1:4" s="31" customFormat="1" ht="15.75" thickBot="1">
      <c r="A64" s="34" t="s">
        <v>47</v>
      </c>
      <c r="B64" s="35">
        <v>5556</v>
      </c>
      <c r="C64" s="34" t="s">
        <v>30</v>
      </c>
      <c r="D64" s="35">
        <v>8</v>
      </c>
    </row>
    <row r="65" spans="1:4" s="31" customFormat="1" ht="15.75" thickBot="1">
      <c r="A65" s="34" t="s">
        <v>38</v>
      </c>
      <c r="B65" s="35">
        <v>609.99</v>
      </c>
      <c r="C65" s="34" t="s">
        <v>36</v>
      </c>
      <c r="D65" s="35">
        <v>1</v>
      </c>
    </row>
    <row r="66" spans="1:4" s="31" customFormat="1" ht="15.75" thickBot="1">
      <c r="A66" s="34" t="s">
        <v>108</v>
      </c>
      <c r="B66" s="35">
        <v>18700.8</v>
      </c>
      <c r="C66" s="34" t="s">
        <v>36</v>
      </c>
      <c r="D66" s="35">
        <v>4</v>
      </c>
    </row>
    <row r="67" spans="1:4" s="31" customFormat="1" ht="15.75" thickBot="1">
      <c r="A67" s="34" t="s">
        <v>48</v>
      </c>
      <c r="B67" s="35">
        <v>2584.66</v>
      </c>
      <c r="C67" s="34" t="s">
        <v>36</v>
      </c>
      <c r="D67" s="35">
        <v>2</v>
      </c>
    </row>
    <row r="68" spans="1:4" s="31" customFormat="1" ht="15.75" thickBot="1">
      <c r="A68" s="34" t="s">
        <v>49</v>
      </c>
      <c r="B68" s="35">
        <v>8768</v>
      </c>
      <c r="C68" s="34" t="s">
        <v>5</v>
      </c>
      <c r="D68" s="35">
        <v>8</v>
      </c>
    </row>
    <row r="69" spans="1:4" s="31" customFormat="1" ht="15.75" thickBot="1">
      <c r="A69" s="34" t="s">
        <v>109</v>
      </c>
      <c r="B69" s="35">
        <v>3551.33</v>
      </c>
      <c r="C69" s="34" t="s">
        <v>5</v>
      </c>
      <c r="D69" s="35">
        <v>1.5</v>
      </c>
    </row>
    <row r="70" spans="1:4" s="31" customFormat="1" ht="15.75" thickBot="1">
      <c r="A70" s="34" t="s">
        <v>110</v>
      </c>
      <c r="B70" s="35">
        <v>9974.84</v>
      </c>
      <c r="C70" s="34" t="s">
        <v>5</v>
      </c>
      <c r="D70" s="35">
        <v>4</v>
      </c>
    </row>
    <row r="71" spans="1:4" s="31" customFormat="1" ht="15.75" thickBot="1">
      <c r="A71" s="34" t="s">
        <v>111</v>
      </c>
      <c r="B71" s="35">
        <v>1088.4000000000001</v>
      </c>
      <c r="C71" s="34" t="s">
        <v>51</v>
      </c>
      <c r="D71" s="35">
        <v>1</v>
      </c>
    </row>
    <row r="72" spans="1:4" s="31" customFormat="1" ht="15.75" thickBot="1">
      <c r="A72" s="34" t="s">
        <v>112</v>
      </c>
      <c r="B72" s="35">
        <v>16421.04</v>
      </c>
      <c r="C72" s="34" t="s">
        <v>113</v>
      </c>
      <c r="D72" s="35">
        <v>12</v>
      </c>
    </row>
    <row r="73" spans="1:4" s="31" customFormat="1" ht="15.75" thickBot="1">
      <c r="A73" s="34" t="s">
        <v>33</v>
      </c>
      <c r="B73" s="35">
        <v>171.34</v>
      </c>
      <c r="C73" s="34" t="s">
        <v>36</v>
      </c>
      <c r="D73" s="35">
        <v>1</v>
      </c>
    </row>
    <row r="74" spans="1:4" s="31" customFormat="1" ht="15.75" thickBot="1">
      <c r="A74" s="34" t="s">
        <v>114</v>
      </c>
      <c r="B74" s="35">
        <v>12882</v>
      </c>
      <c r="C74" s="34" t="s">
        <v>4</v>
      </c>
      <c r="D74" s="35">
        <v>20</v>
      </c>
    </row>
    <row r="75" spans="1:4" s="31" customFormat="1" ht="15.75" thickBot="1">
      <c r="A75" s="34" t="s">
        <v>115</v>
      </c>
      <c r="B75" s="35">
        <v>1962.8</v>
      </c>
      <c r="C75" s="34" t="s">
        <v>116</v>
      </c>
      <c r="D75" s="35">
        <v>5</v>
      </c>
    </row>
    <row r="76" spans="1:4" s="31" customFormat="1" ht="15.75" thickBot="1">
      <c r="A76" s="34" t="s">
        <v>117</v>
      </c>
      <c r="B76" s="35">
        <v>1686.96</v>
      </c>
      <c r="C76" s="34" t="s">
        <v>51</v>
      </c>
      <c r="D76" s="35">
        <v>2</v>
      </c>
    </row>
    <row r="77" spans="1:4" ht="28.5">
      <c r="A77" s="19" t="s">
        <v>18</v>
      </c>
      <c r="B77" s="27">
        <v>0</v>
      </c>
      <c r="C77" s="32" t="s">
        <v>39</v>
      </c>
      <c r="D77" s="18"/>
    </row>
    <row r="78" spans="1:4" ht="28.5">
      <c r="A78" s="19" t="s">
        <v>19</v>
      </c>
      <c r="B78" s="27">
        <v>0</v>
      </c>
      <c r="C78" s="32" t="s">
        <v>39</v>
      </c>
      <c r="D78" s="18"/>
    </row>
    <row r="79" spans="1:4">
      <c r="A79" s="19" t="s">
        <v>20</v>
      </c>
      <c r="B79" s="27">
        <v>0</v>
      </c>
      <c r="C79" s="32" t="s">
        <v>39</v>
      </c>
      <c r="D79" s="18"/>
    </row>
    <row r="80" spans="1:4" ht="29.25" thickBot="1">
      <c r="A80" s="19" t="s">
        <v>21</v>
      </c>
      <c r="B80" s="27">
        <f>B81</f>
        <v>2483.2800000000002</v>
      </c>
      <c r="C80" s="32" t="s">
        <v>39</v>
      </c>
      <c r="D80" s="18"/>
    </row>
    <row r="81" spans="1:4" s="31" customFormat="1" ht="15.75" thickBot="1">
      <c r="A81" s="34" t="s">
        <v>96</v>
      </c>
      <c r="B81" s="35">
        <v>2483.2800000000002</v>
      </c>
      <c r="C81" s="34" t="s">
        <v>36</v>
      </c>
      <c r="D81" s="35">
        <v>9</v>
      </c>
    </row>
    <row r="82" spans="1:4" ht="29.25" thickBot="1">
      <c r="A82" s="19" t="s">
        <v>22</v>
      </c>
      <c r="B82" s="27">
        <f>SUM(B83:B84)</f>
        <v>13771.8</v>
      </c>
      <c r="C82" s="32" t="s">
        <v>39</v>
      </c>
      <c r="D82" s="18"/>
    </row>
    <row r="83" spans="1:4" s="31" customFormat="1" ht="15.75" thickBot="1">
      <c r="A83" s="34" t="s">
        <v>77</v>
      </c>
      <c r="B83" s="35">
        <v>6558</v>
      </c>
      <c r="C83" s="34" t="s">
        <v>4</v>
      </c>
      <c r="D83" s="35">
        <v>26232</v>
      </c>
    </row>
    <row r="84" spans="1:4" s="31" customFormat="1" ht="15.75" thickBot="1">
      <c r="A84" s="34" t="s">
        <v>78</v>
      </c>
      <c r="B84" s="35">
        <v>7213.8</v>
      </c>
      <c r="C84" s="34" t="s">
        <v>4</v>
      </c>
      <c r="D84" s="35">
        <v>26232</v>
      </c>
    </row>
    <row r="85" spans="1:4" ht="29.25" thickBot="1">
      <c r="A85" s="19" t="s">
        <v>23</v>
      </c>
      <c r="B85" s="27">
        <f>SUM(B86:B87)</f>
        <v>51624.58</v>
      </c>
      <c r="C85" s="32" t="s">
        <v>39</v>
      </c>
      <c r="D85" s="18"/>
    </row>
    <row r="86" spans="1:4" s="31" customFormat="1" ht="15.75" thickBot="1">
      <c r="A86" s="34" t="s">
        <v>79</v>
      </c>
      <c r="B86" s="35">
        <v>25182.720000000001</v>
      </c>
      <c r="C86" s="34" t="s">
        <v>4</v>
      </c>
      <c r="D86" s="35">
        <v>26232</v>
      </c>
    </row>
    <row r="87" spans="1:4" s="31" customFormat="1" ht="15.75" thickBot="1">
      <c r="A87" s="34" t="s">
        <v>80</v>
      </c>
      <c r="B87" s="35">
        <v>26441.86</v>
      </c>
      <c r="C87" s="34" t="s">
        <v>4</v>
      </c>
      <c r="D87" s="35">
        <v>26232</v>
      </c>
    </row>
    <row r="88" spans="1:4" ht="29.25" thickBot="1">
      <c r="A88" s="19" t="s">
        <v>24</v>
      </c>
      <c r="B88" s="27">
        <f>B90+B89</f>
        <v>2175.6</v>
      </c>
      <c r="C88" s="32" t="s">
        <v>39</v>
      </c>
      <c r="D88" s="18"/>
    </row>
    <row r="89" spans="1:4" s="31" customFormat="1" ht="15.75" thickBot="1">
      <c r="A89" s="34" t="s">
        <v>67</v>
      </c>
      <c r="B89" s="35">
        <v>1842.6</v>
      </c>
      <c r="C89" s="34" t="s">
        <v>4</v>
      </c>
      <c r="D89" s="35">
        <v>1110</v>
      </c>
    </row>
    <row r="90" spans="1:4" s="31" customFormat="1" ht="15.75" thickBot="1">
      <c r="A90" s="34" t="s">
        <v>68</v>
      </c>
      <c r="B90" s="35">
        <v>333</v>
      </c>
      <c r="C90" s="34" t="s">
        <v>4</v>
      </c>
      <c r="D90" s="35">
        <v>111</v>
      </c>
    </row>
    <row r="91" spans="1:4" ht="57.75" thickBot="1">
      <c r="A91" s="19" t="s">
        <v>25</v>
      </c>
      <c r="B91" s="27">
        <f>SUM(B92:B96)</f>
        <v>155307.57</v>
      </c>
      <c r="C91" s="32" t="s">
        <v>39</v>
      </c>
      <c r="D91" s="18"/>
    </row>
    <row r="92" spans="1:4" s="31" customFormat="1" ht="15.75" thickBot="1">
      <c r="A92" s="34" t="s">
        <v>69</v>
      </c>
      <c r="B92" s="35">
        <v>445.94</v>
      </c>
      <c r="C92" s="34" t="s">
        <v>4</v>
      </c>
      <c r="D92" s="35">
        <v>26232</v>
      </c>
    </row>
    <row r="93" spans="1:4" s="31" customFormat="1" ht="15.75" thickBot="1">
      <c r="A93" s="34" t="s">
        <v>120</v>
      </c>
      <c r="B93" s="35">
        <v>7518.9</v>
      </c>
      <c r="C93" s="34" t="s">
        <v>36</v>
      </c>
      <c r="D93" s="35">
        <v>30</v>
      </c>
    </row>
    <row r="94" spans="1:4" s="31" customFormat="1" ht="15.75" thickBot="1">
      <c r="A94" s="34" t="s">
        <v>70</v>
      </c>
      <c r="B94" s="35">
        <v>445.94</v>
      </c>
      <c r="C94" s="34" t="s">
        <v>4</v>
      </c>
      <c r="D94" s="35">
        <v>26232</v>
      </c>
    </row>
    <row r="95" spans="1:4" s="31" customFormat="1" ht="15.75" thickBot="1">
      <c r="A95" s="34" t="s">
        <v>71</v>
      </c>
      <c r="B95" s="35">
        <v>67781.09</v>
      </c>
      <c r="C95" s="34" t="s">
        <v>4</v>
      </c>
      <c r="D95" s="35">
        <v>24647.67</v>
      </c>
    </row>
    <row r="96" spans="1:4" s="31" customFormat="1" ht="15.75" thickBot="1">
      <c r="A96" s="34" t="s">
        <v>72</v>
      </c>
      <c r="B96" s="35">
        <v>79115.7</v>
      </c>
      <c r="C96" s="34" t="s">
        <v>4</v>
      </c>
      <c r="D96" s="35">
        <v>26232</v>
      </c>
    </row>
    <row r="97" spans="1:4">
      <c r="A97" s="19" t="s">
        <v>26</v>
      </c>
      <c r="B97" s="27">
        <f>B98</f>
        <v>6000</v>
      </c>
      <c r="C97" s="32" t="s">
        <v>39</v>
      </c>
      <c r="D97" s="18"/>
    </row>
    <row r="98" spans="1:4" ht="30">
      <c r="A98" s="23" t="s">
        <v>7</v>
      </c>
      <c r="B98" s="29">
        <f>D98*5*12</f>
        <v>6000</v>
      </c>
      <c r="C98" s="24" t="s">
        <v>6</v>
      </c>
      <c r="D98" s="20">
        <v>100</v>
      </c>
    </row>
    <row r="99" spans="1:4">
      <c r="A99" s="16" t="s">
        <v>58</v>
      </c>
      <c r="B99" s="27">
        <f>B14+B17+B20+B21+B28+B45+B77+B78+B79+B80+B82+B85+B88+B91</f>
        <v>749668.23</v>
      </c>
      <c r="C99" s="32" t="s">
        <v>39</v>
      </c>
      <c r="D99" s="18"/>
    </row>
    <row r="100" spans="1:4">
      <c r="A100" s="16" t="s">
        <v>59</v>
      </c>
      <c r="B100" s="27">
        <f>B99*1.2+B97</f>
        <v>905601.87599999993</v>
      </c>
      <c r="C100" s="32" t="s">
        <v>39</v>
      </c>
      <c r="D100" s="18"/>
    </row>
    <row r="101" spans="1:4">
      <c r="A101" s="16" t="s">
        <v>60</v>
      </c>
      <c r="B101" s="27">
        <f>B4+B6+B9-B100</f>
        <v>1388024.1539999994</v>
      </c>
      <c r="C101" s="32" t="s">
        <v>39</v>
      </c>
      <c r="D101" s="18"/>
    </row>
  </sheetData>
  <sheetProtection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Гагарина, д. 11</vt:lpstr>
      <vt:lpstr>'Гагарина, д. 11'!Область_печати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2018-03-02T01:19:08Z</cp:lastPrinted>
  <dcterms:created xsi:type="dcterms:W3CDTF">2016-03-18T02:51:51Z</dcterms:created>
  <dcterms:modified xsi:type="dcterms:W3CDTF">2022-02-14T02:38:43Z</dcterms:modified>
</cp:coreProperties>
</file>