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 activeTab="1"/>
  </bookViews>
  <sheets>
    <sheet name="Кирова, д. 10 Б" sheetId="1" r:id="rId1"/>
    <sheet name="Работы 2020" sheetId="2" r:id="rId2"/>
    <sheet name="Справка" sheetId="3" r:id="rId3"/>
  </sheets>
  <externalReferences>
    <externalReference r:id="rId4"/>
  </externalReferences>
  <definedNames>
    <definedName name="_xlnm._FilterDatabase" localSheetId="1" hidden="1">'Работы 2020'!$A$3:$E$24</definedName>
    <definedName name="_xlnm.Print_Area" localSheetId="0">'Кирова, д. 10 Б'!$A$1:$D$50</definedName>
  </definedNames>
  <calcPr calcId="145621"/>
</workbook>
</file>

<file path=xl/calcChain.xml><?xml version="1.0" encoding="utf-8"?>
<calcChain xmlns="http://schemas.openxmlformats.org/spreadsheetml/2006/main">
  <c r="B49" i="1" l="1"/>
  <c r="B41" i="1"/>
  <c r="B24" i="1"/>
  <c r="B21" i="1"/>
  <c r="B18" i="1"/>
  <c r="B26" i="2"/>
  <c r="B7" i="1" l="1"/>
  <c r="B8" i="1" l="1"/>
  <c r="B10" i="1" l="1"/>
  <c r="B37" i="1"/>
  <c r="B15" i="1"/>
  <c r="B12" i="1"/>
  <c r="B47" i="1" l="1"/>
  <c r="H47" i="1" l="1"/>
  <c r="B48" i="1"/>
  <c r="B50" i="1" s="1"/>
</calcChain>
</file>

<file path=xl/sharedStrings.xml><?xml version="1.0" encoding="utf-8"?>
<sst xmlns="http://schemas.openxmlformats.org/spreadsheetml/2006/main" count="146" uniqueCount="69">
  <si>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</si>
  <si>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</si>
  <si>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</si>
  <si>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</si>
  <si>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</si>
  <si>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</si>
  <si>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</si>
  <si>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</si>
  <si>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</si>
  <si>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</si>
  <si>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</si>
  <si>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</si>
  <si>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</si>
  <si>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</si>
  <si>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</si>
  <si>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</si>
  <si>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</si>
  <si>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</si>
  <si>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</si>
  <si>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</si>
  <si>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</si>
  <si>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</si>
  <si>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</si>
  <si>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</si>
  <si>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</si>
  <si>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</si>
  <si>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</si>
  <si>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Адрес: ул. Кирова, д. 10б</t>
  </si>
  <si>
    <t>Ремонт шиферной кровли</t>
  </si>
  <si>
    <t>Кол-во</t>
  </si>
  <si>
    <t>Ед.изм</t>
  </si>
  <si>
    <t>Наименование работ</t>
  </si>
  <si>
    <t xml:space="preserve">По адресу КИРОВА ул. д.10Б                                             </t>
  </si>
  <si>
    <t>Доходы по дому:</t>
  </si>
  <si>
    <t>Cуммa</t>
  </si>
  <si>
    <t>Выезд а/машины по заявке</t>
  </si>
  <si>
    <t>выезд</t>
  </si>
  <si>
    <t>шт.</t>
  </si>
  <si>
    <t>Очистка канализационной сети</t>
  </si>
  <si>
    <t>руб.</t>
  </si>
  <si>
    <t xml:space="preserve">Накопительная по работам за период c  01.01.2020 по  31.12.2020 г.                                                                                   </t>
  </si>
  <si>
    <t>Вывоз ТКО 1,2 кв. 2020 г. К=0,6;0,8;0,85;0,9;1</t>
  </si>
  <si>
    <t>Замена сборок д.15 с уст-м сбросников на водог-х трубах с прим.свар-х</t>
  </si>
  <si>
    <t>Масляная окраска с последующей теплоизоляцией (пенофол) элеваторных уз</t>
  </si>
  <si>
    <t>узел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</si>
  <si>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</si>
  <si>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</si>
  <si>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Отключение отопления</t>
  </si>
  <si>
    <t>Покраска, изоляция труб отопления Кир.10б</t>
  </si>
  <si>
    <t>1 дом</t>
  </si>
  <si>
    <t>Протяжка контактов на электроприборах</t>
  </si>
  <si>
    <t>Смена резьб (для всех диаметров) с применением газосварочных работ</t>
  </si>
  <si>
    <t>Содержание ДРС 1,2 кв. 2020 г.коэф. 0,6</t>
  </si>
  <si>
    <t>Содержание ДРС 3,4 кв. 2020 г.коэф. 0,6</t>
  </si>
  <si>
    <t>Уборка МОП 1,2 кв. 2020 г. К=0,6</t>
  </si>
  <si>
    <t>Уборка МОП 3,4 кв. 2020 г. К=0,6</t>
  </si>
  <si>
    <t>Уборка придомовой территории 1,2 кв. 2020 г. К=0,6</t>
  </si>
  <si>
    <t>Уборка придомовой территории 3,4 кв. 2020 г. К=0,6;0,8</t>
  </si>
  <si>
    <t>Управление жилым фондом 1,2 кв. 2020г. К=0,6;0,8;0,85;0,9;1</t>
  </si>
  <si>
    <t>Управление жилым фондом 3,4 кв. 2020г. К=0,6;0,8;0,85;0,9;1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</si>
  <si>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</si>
  <si>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</si>
  <si>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</si>
  <si>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</si>
  <si>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</si>
  <si>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</si>
  <si>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</si>
  <si>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</si>
  <si>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 xml:space="preserve">Конечное сальдо с учетом дебиторской задолженности (переплаты) на 31.12.2020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</si>
</sst>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_-;\-* #,##0.00_-;_-* &quot;-&quot;??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9" applyNumberFormat="0" applyAlignment="0" applyProtection="0"/>
    <xf numFmtId="0" fontId="22" fillId="2" borderId="9" applyNumberFormat="0" applyAlignment="0" applyProtection="0"/>
    <xf numFmtId="0" fontId="23" fillId="0" borderId="10" applyNumberFormat="0" applyFill="0" applyAlignment="0" applyProtection="0"/>
    <xf numFmtId="0" fontId="24" fillId="7" borderId="11" applyNumberFormat="0" applyAlignment="0" applyProtection="0"/>
    <xf numFmtId="0" fontId="25" fillId="0" borderId="0" applyNumberFormat="0" applyFill="0" applyBorder="0" applyAlignment="0" applyProtection="0"/>
    <xf numFmtId="0" fontId="7" fillId="8" borderId="12" applyNumberFormat="0" applyFont="0" applyAlignment="0" applyProtection="0"/>
    <xf numFmtId="0" fontId="26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2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9">
    <xf numFmtId="0" fontId="0" fillId="0" borderId="0" xfId="0"/>
    <xf numFmtId="0" fontId="2" fillId="0" borderId="0" xfId="0" applyFont="1" applyFill="1"/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9" fillId="0" borderId="0" xfId="0" applyFont="1" applyFill="1"/>
    <xf numFmtId="43" fontId="2" fillId="0" borderId="0" xfId="3" applyFont="1" applyFill="1" applyAlignment="1">
      <alignment vertical="center"/>
    </xf>
    <xf numFmtId="0" fontId="10" fillId="0" borderId="0" xfId="0" applyFont="1" applyFill="1"/>
    <xf numFmtId="0" fontId="11" fillId="0" borderId="2" xfId="1" applyFont="1" applyFill="1" applyBorder="1" applyAlignment="1">
      <alignment horizontal="center" vertical="center"/>
    </xf>
    <xf numFmtId="43" fontId="11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43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43" fontId="4" fillId="0" borderId="2" xfId="3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4" fontId="11" fillId="0" borderId="2" xfId="3" applyNumberFormat="1" applyFont="1" applyFill="1" applyBorder="1" applyAlignment="1">
      <alignment vertical="center" wrapText="1"/>
    </xf>
    <xf numFmtId="4" fontId="12" fillId="0" borderId="2" xfId="3" applyNumberFormat="1" applyFont="1" applyFill="1" applyBorder="1" applyAlignment="1">
      <alignment vertical="center" wrapText="1"/>
    </xf>
    <xf numFmtId="4" fontId="6" fillId="0" borderId="2" xfId="3" applyNumberFormat="1" applyFont="1" applyFill="1" applyBorder="1" applyAlignment="1">
      <alignment vertical="center"/>
    </xf>
    <xf numFmtId="0" fontId="0" fillId="0" borderId="0" xfId="0"/>
    <xf numFmtId="0" fontId="29" fillId="33" borderId="14" xfId="0" applyNumberFormat="1" applyFont="1" applyFill="1" applyBorder="1" applyAlignment="1" applyProtection="1">
      <alignment horizontal="center" vertical="top" wrapText="1"/>
    </xf>
    <xf numFmtId="0" fontId="29" fillId="33" borderId="14" xfId="0" applyNumberFormat="1" applyFont="1" applyFill="1" applyBorder="1" applyAlignment="1" applyProtection="1">
      <alignment horizontal="left" vertical="top" wrapText="1"/>
    </xf>
    <xf numFmtId="0" fontId="29" fillId="33" borderId="14" xfId="0" applyNumberFormat="1" applyFont="1" applyFill="1" applyBorder="1" applyAlignment="1" applyProtection="1">
      <alignment horizontal="left" vertical="center" wrapText="1"/>
    </xf>
    <xf numFmtId="0" fontId="29" fillId="33" borderId="15" xfId="0" applyNumberFormat="1" applyFont="1" applyFill="1" applyBorder="1" applyAlignment="1" applyProtection="1">
      <alignment horizontal="left" vertical="center" wrapText="1"/>
    </xf>
    <xf numFmtId="4" fontId="29" fillId="33" borderId="14" xfId="0" applyNumberFormat="1" applyFont="1" applyFill="1" applyBorder="1" applyAlignment="1" applyProtection="1">
      <alignment horizontal="center" vertical="top" wrapText="1"/>
    </xf>
    <xf numFmtId="2" fontId="29" fillId="33" borderId="14" xfId="0" applyNumberFormat="1" applyFont="1" applyFill="1" applyBorder="1" applyAlignment="1" applyProtection="1">
      <alignment horizontal="center" vertical="top" wrapText="1"/>
    </xf>
    <xf numFmtId="0" fontId="29" fillId="33" borderId="14" xfId="0" applyNumberFormat="1" applyFont="1" applyFill="1" applyBorder="1" applyAlignment="1" applyProtection="1">
      <alignment horizontal="center" vertical="center" wrapText="1"/>
    </xf>
    <xf numFmtId="4" fontId="29" fillId="33" borderId="14" xfId="0" applyNumberFormat="1" applyFont="1" applyFill="1" applyBorder="1" applyAlignment="1" applyProtection="1">
      <alignment horizontal="center" vertical="center" wrapText="1"/>
    </xf>
    <xf numFmtId="2" fontId="29" fillId="33" borderId="14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49" fontId="0" fillId="0" borderId="18" xfId="0" applyNumberFormat="1" applyFill="1" applyBorder="1"/>
    <xf numFmtId="164" fontId="0" fillId="0" borderId="18" xfId="0" applyNumberFormat="1" applyFill="1" applyBorder="1"/>
    <xf numFmtId="164" fontId="13" fillId="0" borderId="18" xfId="0" applyNumberFormat="1" applyFont="1" applyFill="1" applyBorder="1"/>
    <xf numFmtId="49" fontId="0" fillId="34" borderId="18" xfId="0" applyNumberFormat="1" applyFill="1" applyBorder="1"/>
    <xf numFmtId="164" fontId="0" fillId="34" borderId="18" xfId="0" applyNumberFormat="1" applyFill="1" applyBorder="1"/>
    <xf numFmtId="0" fontId="0" fillId="34" borderId="0" xfId="0" applyFill="1"/>
    <xf numFmtId="0" fontId="8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 wrapText="1"/>
    </xf>
    <xf numFmtId="43" fontId="10" fillId="0" borderId="3" xfId="3" applyFont="1" applyFill="1" applyBorder="1" applyAlignment="1">
      <alignment horizontal="center" vertical="center"/>
    </xf>
    <xf numFmtId="43" fontId="10" fillId="0" borderId="4" xfId="3" applyFont="1" applyFill="1" applyBorder="1" applyAlignment="1">
      <alignment horizontal="center" vertical="center"/>
    </xf>
    <xf numFmtId="43" fontId="10" fillId="0" borderId="5" xfId="3" applyFont="1" applyFill="1" applyBorder="1" applyAlignment="1">
      <alignment horizontal="center" vertical="center"/>
    </xf>
    <xf numFmtId="0" fontId="29" fillId="33" borderId="15" xfId="0" applyNumberFormat="1" applyFont="1" applyFill="1" applyBorder="1" applyAlignment="1" applyProtection="1">
      <alignment horizontal="center" vertical="top" wrapText="1"/>
    </xf>
    <xf numFmtId="0" fontId="29" fillId="33" borderId="16" xfId="0" applyNumberFormat="1" applyFont="1" applyFill="1" applyBorder="1" applyAlignment="1" applyProtection="1">
      <alignment horizontal="center" vertical="top" wrapText="1"/>
    </xf>
    <xf numFmtId="0" fontId="29" fillId="33" borderId="15" xfId="0" applyNumberFormat="1" applyFont="1" applyFill="1" applyBorder="1" applyAlignment="1" applyProtection="1">
      <alignment horizontal="center" vertical="center" wrapText="1"/>
    </xf>
    <xf numFmtId="0" fontId="29" fillId="33" borderId="17" xfId="0" applyNumberFormat="1" applyFont="1" applyFill="1" applyBorder="1" applyAlignment="1" applyProtection="1">
      <alignment horizontal="center" vertical="center" wrapText="1"/>
    </xf>
    <xf numFmtId="0" fontId="29" fillId="33" borderId="16" xfId="0" applyNumberFormat="1" applyFont="1" applyFill="1" applyBorder="1" applyAlignment="1" applyProtection="1">
      <alignment horizontal="center" vertical="center" wrapText="1"/>
    </xf>
    <xf numFmtId="0" fontId="28" fillId="33" borderId="0" xfId="0" applyNumberFormat="1" applyFont="1" applyFill="1" applyBorder="1" applyAlignment="1" applyProtection="1">
      <alignment horizontal="center" vertical="top" wrapText="1"/>
    </xf>
    <xf numFmtId="0" fontId="29" fillId="33" borderId="17" xfId="0" applyNumberFormat="1" applyFont="1" applyFill="1" applyBorder="1" applyAlignment="1" applyProtection="1">
      <alignment horizontal="left" vertical="center" wrapText="1"/>
    </xf>
    <xf numFmtId="0" fontId="29" fillId="33" borderId="16" xfId="0" applyNumberFormat="1" applyFont="1" applyFill="1" applyBorder="1" applyAlignment="1" applyProtection="1">
      <alignment horizontal="left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73;&#1086;&#1090;&#1099;%2020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ты 202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50"/>
  <sheetViews>
    <sheetView workbookViewId="0">
      <pane ySplit="3" topLeftCell="A40" activePane="bottomLeft" state="frozen"/>
      <selection pane="bottomLeft" activeCell="B47" sqref="B47"/>
    </sheetView>
  </sheetViews>
  <sheetFormatPr defaultRowHeight="15" x14ac:dyDescent="0.25"/>
  <cols>
    <col min="1" max="1" width="64.7109375" style="5" customWidth="1"/>
    <col min="2" max="2" width="20.42578125" style="7" customWidth="1"/>
    <col min="3" max="3" width="12.140625" style="3" customWidth="1"/>
    <col min="4" max="4" width="15.42578125" style="2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s="6" customFormat="1" ht="48" customHeight="1" x14ac:dyDescent="0.25">
      <c r="A1" s="45" t="s">
        <v>6</v>
      </c>
      <c r="B1" s="45"/>
      <c r="C1" s="45"/>
      <c r="D1" s="45"/>
    </row>
    <row r="2" spans="1:4" s="8" customFormat="1" ht="15.75" x14ac:dyDescent="0.25">
      <c r="A2" s="23" t="s">
        <v>27</v>
      </c>
      <c r="B2" s="48" t="s">
        <v>60</v>
      </c>
      <c r="C2" s="49"/>
      <c r="D2" s="50"/>
    </row>
    <row r="3" spans="1:4" ht="57" x14ac:dyDescent="0.25">
      <c r="A3" s="9" t="s">
        <v>2</v>
      </c>
      <c r="B3" s="10" t="s">
        <v>26</v>
      </c>
      <c r="C3" s="11" t="s">
        <v>0</v>
      </c>
      <c r="D3" s="22" t="s">
        <v>1</v>
      </c>
    </row>
    <row r="4" spans="1:4" x14ac:dyDescent="0.25">
      <c r="A4" s="47" t="s">
        <v>33</v>
      </c>
      <c r="B4" s="47"/>
      <c r="C4" s="47"/>
      <c r="D4" s="47"/>
    </row>
    <row r="5" spans="1:4" x14ac:dyDescent="0.25">
      <c r="A5" s="13" t="s">
        <v>61</v>
      </c>
      <c r="B5" s="24">
        <v>125704.6</v>
      </c>
      <c r="C5" s="37" t="s">
        <v>39</v>
      </c>
      <c r="D5" s="12"/>
    </row>
    <row r="6" spans="1:4" x14ac:dyDescent="0.25">
      <c r="A6" s="13" t="s">
        <v>62</v>
      </c>
      <c r="B6" s="24">
        <v>202170.25</v>
      </c>
      <c r="C6" s="37" t="s">
        <v>39</v>
      </c>
      <c r="D6" s="12"/>
    </row>
    <row r="7" spans="1:4" x14ac:dyDescent="0.25">
      <c r="A7" s="13" t="s">
        <v>63</v>
      </c>
      <c r="B7" s="24">
        <f>B6-B5</f>
        <v>76465.649999999994</v>
      </c>
      <c r="C7" s="37" t="s">
        <v>39</v>
      </c>
      <c r="D7" s="12"/>
    </row>
    <row r="8" spans="1:4" x14ac:dyDescent="0.25">
      <c r="A8" s="14" t="s">
        <v>7</v>
      </c>
      <c r="B8" s="24">
        <f>B9</f>
        <v>0</v>
      </c>
      <c r="C8" s="17" t="s">
        <v>39</v>
      </c>
      <c r="D8" s="12"/>
    </row>
    <row r="9" spans="1:4" x14ac:dyDescent="0.25">
      <c r="A9" s="15" t="s">
        <v>8</v>
      </c>
      <c r="B9" s="25">
        <v>0</v>
      </c>
      <c r="C9" s="17" t="s">
        <v>39</v>
      </c>
      <c r="D9" s="12"/>
    </row>
    <row r="10" spans="1:4" x14ac:dyDescent="0.25">
      <c r="A10" s="16" t="s">
        <v>64</v>
      </c>
      <c r="B10" s="26">
        <f>B5+B8</f>
        <v>125704.6</v>
      </c>
      <c r="C10" s="37" t="s">
        <v>39</v>
      </c>
      <c r="D10" s="18"/>
    </row>
    <row r="11" spans="1:4" x14ac:dyDescent="0.25">
      <c r="A11" s="46" t="s">
        <v>9</v>
      </c>
      <c r="B11" s="46"/>
      <c r="C11" s="46"/>
      <c r="D11" s="46"/>
    </row>
    <row r="12" spans="1:4" ht="15.75" thickBot="1" x14ac:dyDescent="0.3">
      <c r="A12" s="19" t="s">
        <v>10</v>
      </c>
      <c r="B12" s="26">
        <f>B13+B14</f>
        <v>27841.5</v>
      </c>
      <c r="C12" s="37" t="s">
        <v>39</v>
      </c>
      <c r="D12" s="18"/>
    </row>
    <row r="13" spans="1:4" s="27" customFormat="1" ht="15.75" thickBot="1" x14ac:dyDescent="0.3">
      <c r="A13" s="39" t="s">
        <v>58</v>
      </c>
      <c r="B13" s="40">
        <v>13627.5</v>
      </c>
      <c r="C13" s="39" t="s">
        <v>5</v>
      </c>
      <c r="D13" s="40">
        <v>3450</v>
      </c>
    </row>
    <row r="14" spans="1:4" s="27" customFormat="1" ht="15.75" thickBot="1" x14ac:dyDescent="0.3">
      <c r="A14" s="39" t="s">
        <v>59</v>
      </c>
      <c r="B14" s="40">
        <v>14214</v>
      </c>
      <c r="C14" s="39" t="s">
        <v>4</v>
      </c>
      <c r="D14" s="40">
        <v>3450</v>
      </c>
    </row>
    <row r="15" spans="1:4" ht="29.25" thickBot="1" x14ac:dyDescent="0.3">
      <c r="A15" s="19" t="s">
        <v>11</v>
      </c>
      <c r="B15" s="26">
        <f>B17+B16</f>
        <v>6713.82</v>
      </c>
      <c r="C15" s="37" t="s">
        <v>39</v>
      </c>
      <c r="D15" s="18"/>
    </row>
    <row r="16" spans="1:4" s="27" customFormat="1" ht="15.75" thickBot="1" x14ac:dyDescent="0.3">
      <c r="A16" s="39" t="s">
        <v>54</v>
      </c>
      <c r="B16" s="40">
        <v>3862.92</v>
      </c>
      <c r="C16" s="39" t="s">
        <v>4</v>
      </c>
      <c r="D16" s="40">
        <v>2904.45</v>
      </c>
    </row>
    <row r="17" spans="1:5" s="27" customFormat="1" ht="15.75" thickBot="1" x14ac:dyDescent="0.3">
      <c r="A17" s="39" t="s">
        <v>55</v>
      </c>
      <c r="B17" s="40">
        <v>2850.9</v>
      </c>
      <c r="C17" s="39" t="s">
        <v>4</v>
      </c>
      <c r="D17" s="40">
        <v>1717.41</v>
      </c>
    </row>
    <row r="18" spans="1:5" ht="15.75" thickBot="1" x14ac:dyDescent="0.3">
      <c r="A18" s="19" t="s">
        <v>12</v>
      </c>
      <c r="B18" s="26">
        <f>B19</f>
        <v>2328.12</v>
      </c>
      <c r="C18" s="37" t="s">
        <v>39</v>
      </c>
      <c r="D18" s="20"/>
    </row>
    <row r="19" spans="1:5" s="27" customFormat="1" ht="15.75" thickBot="1" x14ac:dyDescent="0.3">
      <c r="A19" s="39" t="s">
        <v>41</v>
      </c>
      <c r="B19" s="40">
        <v>2328.12</v>
      </c>
      <c r="C19" s="39" t="s">
        <v>13</v>
      </c>
      <c r="D19" s="40">
        <v>36</v>
      </c>
    </row>
    <row r="20" spans="1:5" ht="42.75" x14ac:dyDescent="0.25">
      <c r="A20" s="19" t="s">
        <v>14</v>
      </c>
      <c r="B20" s="26">
        <v>0</v>
      </c>
      <c r="C20" s="37" t="s">
        <v>39</v>
      </c>
      <c r="D20" s="18"/>
    </row>
    <row r="21" spans="1:5" ht="43.5" thickBot="1" x14ac:dyDescent="0.3">
      <c r="A21" s="19" t="s">
        <v>15</v>
      </c>
      <c r="B21" s="26">
        <f>SUM(B22:B23)</f>
        <v>15225.710000000001</v>
      </c>
      <c r="C21" s="37" t="s">
        <v>39</v>
      </c>
      <c r="D21" s="21"/>
    </row>
    <row r="22" spans="1:5" s="27" customFormat="1" ht="15.75" thickBot="1" x14ac:dyDescent="0.3">
      <c r="A22" s="39" t="s">
        <v>50</v>
      </c>
      <c r="B22" s="40">
        <v>929.44</v>
      </c>
      <c r="C22" s="39" t="s">
        <v>37</v>
      </c>
      <c r="D22" s="40">
        <v>4</v>
      </c>
    </row>
    <row r="23" spans="1:5" s="27" customFormat="1" ht="15.75" thickBot="1" x14ac:dyDescent="0.3">
      <c r="A23" s="39" t="s">
        <v>28</v>
      </c>
      <c r="B23" s="40">
        <v>14296.27</v>
      </c>
      <c r="C23" s="39" t="s">
        <v>4</v>
      </c>
      <c r="D23" s="40">
        <v>22.5</v>
      </c>
    </row>
    <row r="24" spans="1:5" ht="43.5" thickBot="1" x14ac:dyDescent="0.3">
      <c r="A24" s="19" t="s">
        <v>16</v>
      </c>
      <c r="B24" s="26">
        <f>SUM(B25:B31)</f>
        <v>95885.790000000008</v>
      </c>
      <c r="C24" s="37" t="s">
        <v>39</v>
      </c>
      <c r="D24" s="18"/>
      <c r="E24" s="4" t="s">
        <v>3</v>
      </c>
    </row>
    <row r="25" spans="1:5" s="27" customFormat="1" ht="15.75" thickBot="1" x14ac:dyDescent="0.3">
      <c r="A25" s="39" t="s">
        <v>47</v>
      </c>
      <c r="B25" s="40">
        <v>1117.43</v>
      </c>
      <c r="C25" s="39" t="s">
        <v>37</v>
      </c>
      <c r="D25" s="40">
        <v>1</v>
      </c>
    </row>
    <row r="26" spans="1:5" s="27" customFormat="1" ht="15.75" thickBot="1" x14ac:dyDescent="0.3">
      <c r="A26" s="39" t="s">
        <v>38</v>
      </c>
      <c r="B26" s="40">
        <v>975.52</v>
      </c>
      <c r="C26" s="39" t="s">
        <v>5</v>
      </c>
      <c r="D26" s="40">
        <v>7</v>
      </c>
    </row>
    <row r="27" spans="1:5" s="27" customFormat="1" ht="15.75" thickBot="1" x14ac:dyDescent="0.3">
      <c r="A27" s="39" t="s">
        <v>48</v>
      </c>
      <c r="B27" s="40">
        <v>83913</v>
      </c>
      <c r="C27" s="39" t="s">
        <v>49</v>
      </c>
      <c r="D27" s="40">
        <v>1</v>
      </c>
    </row>
    <row r="28" spans="1:5" s="27" customFormat="1" ht="15.75" thickBot="1" x14ac:dyDescent="0.3">
      <c r="A28" s="39" t="s">
        <v>35</v>
      </c>
      <c r="B28" s="40">
        <v>2268.6</v>
      </c>
      <c r="C28" s="39" t="s">
        <v>36</v>
      </c>
      <c r="D28" s="40">
        <v>4</v>
      </c>
    </row>
    <row r="29" spans="1:5" s="27" customFormat="1" ht="15.75" thickBot="1" x14ac:dyDescent="0.3">
      <c r="A29" s="39" t="s">
        <v>42</v>
      </c>
      <c r="B29" s="40">
        <v>1473.14</v>
      </c>
      <c r="C29" s="39" t="s">
        <v>37</v>
      </c>
      <c r="D29" s="40">
        <v>2</v>
      </c>
    </row>
    <row r="30" spans="1:5" s="27" customFormat="1" ht="15.75" thickBot="1" x14ac:dyDescent="0.3">
      <c r="A30" s="39" t="s">
        <v>43</v>
      </c>
      <c r="B30" s="40">
        <v>3553.44</v>
      </c>
      <c r="C30" s="39" t="s">
        <v>44</v>
      </c>
      <c r="D30" s="40">
        <v>1</v>
      </c>
    </row>
    <row r="31" spans="1:5" s="27" customFormat="1" ht="15.75" thickBot="1" x14ac:dyDescent="0.3">
      <c r="A31" s="39" t="s">
        <v>51</v>
      </c>
      <c r="B31" s="40">
        <v>2584.66</v>
      </c>
      <c r="C31" s="39" t="s">
        <v>37</v>
      </c>
      <c r="D31" s="40">
        <v>2</v>
      </c>
    </row>
    <row r="32" spans="1:5" ht="28.5" x14ac:dyDescent="0.25">
      <c r="A32" s="19" t="s">
        <v>17</v>
      </c>
      <c r="B32" s="26">
        <v>0</v>
      </c>
      <c r="C32" s="37" t="s">
        <v>39</v>
      </c>
      <c r="D32" s="18"/>
    </row>
    <row r="33" spans="1:8" ht="28.5" x14ac:dyDescent="0.25">
      <c r="A33" s="19" t="s">
        <v>18</v>
      </c>
      <c r="B33" s="26">
        <v>0</v>
      </c>
      <c r="C33" s="37" t="s">
        <v>39</v>
      </c>
      <c r="D33" s="18"/>
    </row>
    <row r="34" spans="1:8" ht="28.5" x14ac:dyDescent="0.25">
      <c r="A34" s="19" t="s">
        <v>19</v>
      </c>
      <c r="B34" s="26">
        <v>0</v>
      </c>
      <c r="C34" s="37" t="s">
        <v>39</v>
      </c>
      <c r="D34" s="18"/>
    </row>
    <row r="35" spans="1:8" ht="28.5" x14ac:dyDescent="0.25">
      <c r="A35" s="19" t="s">
        <v>20</v>
      </c>
      <c r="B35" s="26">
        <v>0</v>
      </c>
      <c r="C35" s="37" t="s">
        <v>39</v>
      </c>
      <c r="D35" s="18"/>
    </row>
    <row r="36" spans="1:8" ht="28.5" x14ac:dyDescent="0.25">
      <c r="A36" s="19" t="s">
        <v>21</v>
      </c>
      <c r="B36" s="26">
        <v>0</v>
      </c>
      <c r="C36" s="37" t="s">
        <v>39</v>
      </c>
      <c r="D36" s="18"/>
    </row>
    <row r="37" spans="1:8" ht="29.25" thickBot="1" x14ac:dyDescent="0.3">
      <c r="A37" s="19" t="s">
        <v>22</v>
      </c>
      <c r="B37" s="26">
        <f>B38+B39</f>
        <v>5175</v>
      </c>
      <c r="C37" s="37" t="s">
        <v>39</v>
      </c>
      <c r="D37" s="18"/>
    </row>
    <row r="38" spans="1:8" s="27" customFormat="1" ht="15.75" thickBot="1" x14ac:dyDescent="0.3">
      <c r="A38" s="39" t="s">
        <v>52</v>
      </c>
      <c r="B38" s="40">
        <v>2449.5</v>
      </c>
      <c r="C38" s="39" t="s">
        <v>5</v>
      </c>
      <c r="D38" s="40">
        <v>3450</v>
      </c>
    </row>
    <row r="39" spans="1:8" s="27" customFormat="1" ht="15.75" thickBot="1" x14ac:dyDescent="0.3">
      <c r="A39" s="39" t="s">
        <v>53</v>
      </c>
      <c r="B39" s="40">
        <v>2725.5</v>
      </c>
      <c r="C39" s="39" t="s">
        <v>4</v>
      </c>
      <c r="D39" s="40">
        <v>3450</v>
      </c>
    </row>
    <row r="40" spans="1:8" ht="42.75" x14ac:dyDescent="0.25">
      <c r="A40" s="19" t="s">
        <v>23</v>
      </c>
      <c r="B40" s="26">
        <v>0</v>
      </c>
      <c r="C40" s="37" t="s">
        <v>39</v>
      </c>
      <c r="D40" s="18"/>
    </row>
    <row r="41" spans="1:8" ht="57.75" thickBot="1" x14ac:dyDescent="0.3">
      <c r="A41" s="19" t="s">
        <v>24</v>
      </c>
      <c r="B41" s="26">
        <f>SUM(B42:B45)</f>
        <v>18035.37</v>
      </c>
      <c r="C41" s="37" t="s">
        <v>39</v>
      </c>
      <c r="D41" s="18"/>
    </row>
    <row r="42" spans="1:8" s="27" customFormat="1" ht="15.75" thickBot="1" x14ac:dyDescent="0.3">
      <c r="A42" s="39" t="s">
        <v>45</v>
      </c>
      <c r="B42" s="40">
        <v>58.65</v>
      </c>
      <c r="C42" s="39" t="s">
        <v>4</v>
      </c>
      <c r="D42" s="40">
        <v>3450</v>
      </c>
    </row>
    <row r="43" spans="1:8" s="27" customFormat="1" ht="15.75" thickBot="1" x14ac:dyDescent="0.3">
      <c r="A43" s="39" t="s">
        <v>46</v>
      </c>
      <c r="B43" s="40">
        <v>58.65</v>
      </c>
      <c r="C43" s="39" t="s">
        <v>4</v>
      </c>
      <c r="D43" s="40">
        <v>3450</v>
      </c>
    </row>
    <row r="44" spans="1:8" s="27" customFormat="1" ht="15.75" thickBot="1" x14ac:dyDescent="0.3">
      <c r="A44" s="39" t="s">
        <v>56</v>
      </c>
      <c r="B44" s="40">
        <v>8487.49</v>
      </c>
      <c r="C44" s="39" t="s">
        <v>4</v>
      </c>
      <c r="D44" s="40">
        <v>3450.2</v>
      </c>
    </row>
    <row r="45" spans="1:8" s="27" customFormat="1" ht="15.75" thickBot="1" x14ac:dyDescent="0.3">
      <c r="A45" s="39" t="s">
        <v>57</v>
      </c>
      <c r="B45" s="40">
        <v>9430.58</v>
      </c>
      <c r="C45" s="39" t="s">
        <v>4</v>
      </c>
      <c r="D45" s="40">
        <v>3429.3</v>
      </c>
    </row>
    <row r="46" spans="1:8" x14ac:dyDescent="0.25">
      <c r="A46" s="19" t="s">
        <v>25</v>
      </c>
      <c r="B46" s="26">
        <v>0</v>
      </c>
      <c r="C46" s="37" t="s">
        <v>39</v>
      </c>
      <c r="D46" s="18"/>
    </row>
    <row r="47" spans="1:8" x14ac:dyDescent="0.25">
      <c r="A47" s="16" t="s">
        <v>65</v>
      </c>
      <c r="B47" s="26">
        <f>B12+B15+B18+B20+B21+B24+B32+B33+B34+B35+B36+B37+B40+B41</f>
        <v>171205.31</v>
      </c>
      <c r="C47" s="37" t="s">
        <v>39</v>
      </c>
      <c r="D47" s="18"/>
      <c r="H47" s="1" t="e">
        <f>B47='[1]Работы 2020'!C24</f>
        <v>#REF!</v>
      </c>
    </row>
    <row r="48" spans="1:8" x14ac:dyDescent="0.25">
      <c r="A48" s="16" t="s">
        <v>66</v>
      </c>
      <c r="B48" s="26">
        <f>B47*1.2+B46</f>
        <v>205446.372</v>
      </c>
      <c r="C48" s="37" t="s">
        <v>39</v>
      </c>
      <c r="D48" s="18"/>
    </row>
    <row r="49" spans="1:4" x14ac:dyDescent="0.25">
      <c r="A49" s="16" t="s">
        <v>67</v>
      </c>
      <c r="B49" s="26">
        <f>B5+B8-B48</f>
        <v>-79741.771999999997</v>
      </c>
      <c r="C49" s="37" t="s">
        <v>39</v>
      </c>
      <c r="D49" s="18"/>
    </row>
    <row r="50" spans="1:4" ht="28.5" x14ac:dyDescent="0.25">
      <c r="A50" s="19" t="s">
        <v>68</v>
      </c>
      <c r="B50" s="26">
        <f>B49+B7</f>
        <v>-3276.122000000003</v>
      </c>
      <c r="C50" s="37" t="s">
        <v>39</v>
      </c>
      <c r="D50" s="18"/>
    </row>
  </sheetData>
  <sheetProtection formatCells="0" formatColumns="0" formatRows="0" sort="0" autoFilter="0" pivotTables="0"/>
  <mergeCells count="4">
    <mergeCell ref="A1:D1"/>
    <mergeCell ref="A11:D11"/>
    <mergeCell ref="A4:D4"/>
    <mergeCell ref="B2:D2"/>
  </mergeCells>
  <hyperlinks>
    <hyperlink ref="C3" location="Ед.изм.!A1" display="Ед.изм."/>
  </hyperlinks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40"/>
  <sheetViews>
    <sheetView tabSelected="1" workbookViewId="0">
      <pane ySplit="3" topLeftCell="A4" activePane="bottomLeft" state="frozen"/>
      <selection pane="bottomLeft" activeCell="B30" sqref="B30"/>
    </sheetView>
  </sheetViews>
  <sheetFormatPr defaultRowHeight="15" x14ac:dyDescent="0.25"/>
  <cols>
    <col min="1" max="1" width="70.5703125" style="27" customWidth="1"/>
    <col min="2" max="2" width="12.5703125" style="27" customWidth="1"/>
    <col min="3" max="3" width="20.5703125" style="27" customWidth="1"/>
    <col min="4" max="4" width="12.5703125" style="27" customWidth="1"/>
    <col min="5" max="16384" width="9.140625" style="27"/>
  </cols>
  <sheetData>
    <row r="2" spans="1:4" x14ac:dyDescent="0.25">
      <c r="A2" s="27" t="s">
        <v>40</v>
      </c>
    </row>
    <row r="3" spans="1:4" x14ac:dyDescent="0.25">
      <c r="A3" s="27" t="s">
        <v>32</v>
      </c>
    </row>
    <row r="4" spans="1:4" ht="15.75" thickBot="1" x14ac:dyDescent="0.3"/>
    <row r="5" spans="1:4" ht="15.75" thickBot="1" x14ac:dyDescent="0.3">
      <c r="A5" s="38" t="s">
        <v>31</v>
      </c>
      <c r="B5" s="38" t="s">
        <v>34</v>
      </c>
      <c r="C5" s="38" t="s">
        <v>30</v>
      </c>
      <c r="D5" s="38" t="s">
        <v>29</v>
      </c>
    </row>
    <row r="6" spans="1:4" s="44" customFormat="1" ht="15.75" thickBot="1" x14ac:dyDescent="0.3">
      <c r="A6" s="42" t="s">
        <v>41</v>
      </c>
      <c r="B6" s="43">
        <v>2328.12</v>
      </c>
      <c r="C6" s="42" t="s">
        <v>13</v>
      </c>
      <c r="D6" s="43">
        <v>36</v>
      </c>
    </row>
    <row r="7" spans="1:4" s="44" customFormat="1" ht="15.75" thickBot="1" x14ac:dyDescent="0.3">
      <c r="A7" s="42" t="s">
        <v>35</v>
      </c>
      <c r="B7" s="43">
        <v>2268.6</v>
      </c>
      <c r="C7" s="42" t="s">
        <v>36</v>
      </c>
      <c r="D7" s="43">
        <v>4</v>
      </c>
    </row>
    <row r="8" spans="1:4" s="44" customFormat="1" ht="15.75" thickBot="1" x14ac:dyDescent="0.3">
      <c r="A8" s="42" t="s">
        <v>42</v>
      </c>
      <c r="B8" s="43">
        <v>1473.14</v>
      </c>
      <c r="C8" s="42" t="s">
        <v>37</v>
      </c>
      <c r="D8" s="43">
        <v>2</v>
      </c>
    </row>
    <row r="9" spans="1:4" s="44" customFormat="1" ht="15.75" thickBot="1" x14ac:dyDescent="0.3">
      <c r="A9" s="42" t="s">
        <v>43</v>
      </c>
      <c r="B9" s="43">
        <v>3553.44</v>
      </c>
      <c r="C9" s="42" t="s">
        <v>44</v>
      </c>
      <c r="D9" s="43">
        <v>1</v>
      </c>
    </row>
    <row r="10" spans="1:4" s="44" customFormat="1" ht="15.75" thickBot="1" x14ac:dyDescent="0.3">
      <c r="A10" s="42" t="s">
        <v>45</v>
      </c>
      <c r="B10" s="43">
        <v>58.65</v>
      </c>
      <c r="C10" s="42" t="s">
        <v>4</v>
      </c>
      <c r="D10" s="43">
        <v>3450</v>
      </c>
    </row>
    <row r="11" spans="1:4" s="44" customFormat="1" ht="15.75" thickBot="1" x14ac:dyDescent="0.3">
      <c r="A11" s="42" t="s">
        <v>46</v>
      </c>
      <c r="B11" s="43">
        <v>58.65</v>
      </c>
      <c r="C11" s="42" t="s">
        <v>4</v>
      </c>
      <c r="D11" s="43">
        <v>3450</v>
      </c>
    </row>
    <row r="12" spans="1:4" s="44" customFormat="1" ht="15.75" thickBot="1" x14ac:dyDescent="0.3">
      <c r="A12" s="42" t="s">
        <v>47</v>
      </c>
      <c r="B12" s="43">
        <v>1117.43</v>
      </c>
      <c r="C12" s="42" t="s">
        <v>37</v>
      </c>
      <c r="D12" s="43">
        <v>1</v>
      </c>
    </row>
    <row r="13" spans="1:4" s="44" customFormat="1" ht="15.75" thickBot="1" x14ac:dyDescent="0.3">
      <c r="A13" s="42" t="s">
        <v>38</v>
      </c>
      <c r="B13" s="43">
        <v>975.52</v>
      </c>
      <c r="C13" s="42" t="s">
        <v>5</v>
      </c>
      <c r="D13" s="43">
        <v>7</v>
      </c>
    </row>
    <row r="14" spans="1:4" s="44" customFormat="1" ht="15.75" thickBot="1" x14ac:dyDescent="0.3">
      <c r="A14" s="42" t="s">
        <v>48</v>
      </c>
      <c r="B14" s="43">
        <v>83913</v>
      </c>
      <c r="C14" s="42" t="s">
        <v>49</v>
      </c>
      <c r="D14" s="43">
        <v>1</v>
      </c>
    </row>
    <row r="15" spans="1:4" s="44" customFormat="1" ht="15.75" thickBot="1" x14ac:dyDescent="0.3">
      <c r="A15" s="42" t="s">
        <v>50</v>
      </c>
      <c r="B15" s="43">
        <v>929.44</v>
      </c>
      <c r="C15" s="42" t="s">
        <v>37</v>
      </c>
      <c r="D15" s="43">
        <v>4</v>
      </c>
    </row>
    <row r="16" spans="1:4" s="44" customFormat="1" ht="15.75" thickBot="1" x14ac:dyDescent="0.3">
      <c r="A16" s="42" t="s">
        <v>28</v>
      </c>
      <c r="B16" s="43">
        <v>14296.27</v>
      </c>
      <c r="C16" s="42" t="s">
        <v>4</v>
      </c>
      <c r="D16" s="43">
        <v>22.5</v>
      </c>
    </row>
    <row r="17" spans="1:4" s="44" customFormat="1" ht="15.75" thickBot="1" x14ac:dyDescent="0.3">
      <c r="A17" s="42" t="s">
        <v>51</v>
      </c>
      <c r="B17" s="43">
        <v>2584.66</v>
      </c>
      <c r="C17" s="42" t="s">
        <v>37</v>
      </c>
      <c r="D17" s="43">
        <v>2</v>
      </c>
    </row>
    <row r="18" spans="1:4" s="44" customFormat="1" ht="15.75" thickBot="1" x14ac:dyDescent="0.3">
      <c r="A18" s="42" t="s">
        <v>52</v>
      </c>
      <c r="B18" s="43">
        <v>2449.5</v>
      </c>
      <c r="C18" s="42" t="s">
        <v>5</v>
      </c>
      <c r="D18" s="43">
        <v>3450</v>
      </c>
    </row>
    <row r="19" spans="1:4" s="44" customFormat="1" ht="15.75" thickBot="1" x14ac:dyDescent="0.3">
      <c r="A19" s="42" t="s">
        <v>53</v>
      </c>
      <c r="B19" s="43">
        <v>2725.5</v>
      </c>
      <c r="C19" s="42" t="s">
        <v>4</v>
      </c>
      <c r="D19" s="43">
        <v>3450</v>
      </c>
    </row>
    <row r="20" spans="1:4" s="44" customFormat="1" ht="15.75" thickBot="1" x14ac:dyDescent="0.3">
      <c r="A20" s="42" t="s">
        <v>54</v>
      </c>
      <c r="B20" s="43">
        <v>3862.92</v>
      </c>
      <c r="C20" s="42" t="s">
        <v>4</v>
      </c>
      <c r="D20" s="43">
        <v>2904.45</v>
      </c>
    </row>
    <row r="21" spans="1:4" s="44" customFormat="1" ht="15.75" thickBot="1" x14ac:dyDescent="0.3">
      <c r="A21" s="42" t="s">
        <v>55</v>
      </c>
      <c r="B21" s="43">
        <v>2850.9</v>
      </c>
      <c r="C21" s="42" t="s">
        <v>4</v>
      </c>
      <c r="D21" s="43">
        <v>1717.41</v>
      </c>
    </row>
    <row r="22" spans="1:4" s="44" customFormat="1" ht="15.75" thickBot="1" x14ac:dyDescent="0.3">
      <c r="A22" s="42" t="s">
        <v>56</v>
      </c>
      <c r="B22" s="43">
        <v>8487.49</v>
      </c>
      <c r="C22" s="42" t="s">
        <v>4</v>
      </c>
      <c r="D22" s="43">
        <v>3450.2</v>
      </c>
    </row>
    <row r="23" spans="1:4" s="44" customFormat="1" ht="15.75" thickBot="1" x14ac:dyDescent="0.3">
      <c r="A23" s="42" t="s">
        <v>57</v>
      </c>
      <c r="B23" s="43">
        <v>9430.58</v>
      </c>
      <c r="C23" s="42" t="s">
        <v>4</v>
      </c>
      <c r="D23" s="43">
        <v>3429.3</v>
      </c>
    </row>
    <row r="24" spans="1:4" s="44" customFormat="1" ht="15.75" thickBot="1" x14ac:dyDescent="0.3">
      <c r="A24" s="42" t="s">
        <v>58</v>
      </c>
      <c r="B24" s="43">
        <v>13627.5</v>
      </c>
      <c r="C24" s="42" t="s">
        <v>5</v>
      </c>
      <c r="D24" s="43">
        <v>3450</v>
      </c>
    </row>
    <row r="25" spans="1:4" s="44" customFormat="1" ht="15.75" thickBot="1" x14ac:dyDescent="0.3">
      <c r="A25" s="42" t="s">
        <v>59</v>
      </c>
      <c r="B25" s="43">
        <v>14214</v>
      </c>
      <c r="C25" s="42" t="s">
        <v>4</v>
      </c>
      <c r="D25" s="43">
        <v>3450</v>
      </c>
    </row>
    <row r="26" spans="1:4" ht="15.75" thickBot="1" x14ac:dyDescent="0.3">
      <c r="A26" s="39"/>
      <c r="B26" s="41">
        <f>SUM(B6:B25)</f>
        <v>171205.31</v>
      </c>
      <c r="C26" s="39"/>
      <c r="D26" s="40"/>
    </row>
    <row r="28" spans="1:4" x14ac:dyDescent="0.25">
      <c r="B28" s="27">
        <v>171205.31</v>
      </c>
    </row>
    <row r="30" spans="1:4" x14ac:dyDescent="0.25">
      <c r="B30" s="27">
        <v>171205.31</v>
      </c>
    </row>
    <row r="39" spans="1:1" x14ac:dyDescent="0.25">
      <c r="A39" s="44"/>
    </row>
    <row r="40" spans="1:1" x14ac:dyDescent="0.25">
      <c r="A40" s="44"/>
    </row>
  </sheetData>
  <autoFilter ref="A3:E2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sqref="A1:XFD1048576"/>
    </sheetView>
  </sheetViews>
  <sheetFormatPr defaultRowHeight="15" x14ac:dyDescent="0.25"/>
  <cols>
    <col min="2" max="5" width="14.140625" customWidth="1"/>
  </cols>
  <sheetData>
    <row r="1" spans="1:8" ht="16.5" x14ac:dyDescent="0.25">
      <c r="A1" s="56"/>
      <c r="B1" s="56"/>
      <c r="C1" s="56"/>
      <c r="D1" s="56"/>
      <c r="E1" s="56"/>
      <c r="F1" s="56"/>
      <c r="G1" s="56"/>
      <c r="H1" s="56"/>
    </row>
    <row r="2" spans="1:8" x14ac:dyDescent="0.25">
      <c r="A2" s="27"/>
      <c r="B2" s="27"/>
      <c r="C2" s="27"/>
      <c r="D2" s="27"/>
      <c r="E2" s="27"/>
      <c r="F2" s="27"/>
      <c r="G2" s="27"/>
      <c r="H2" s="27"/>
    </row>
    <row r="3" spans="1:8" x14ac:dyDescent="0.25">
      <c r="A3" s="28"/>
      <c r="B3" s="51"/>
      <c r="C3" s="52"/>
      <c r="D3" s="28"/>
      <c r="E3" s="28"/>
      <c r="F3" s="28"/>
      <c r="G3" s="29"/>
      <c r="H3" s="29"/>
    </row>
    <row r="4" spans="1:8" x14ac:dyDescent="0.25">
      <c r="A4" s="30"/>
      <c r="B4" s="31"/>
      <c r="C4" s="57"/>
      <c r="D4" s="57"/>
      <c r="E4" s="57"/>
      <c r="F4" s="57"/>
      <c r="G4" s="57"/>
      <c r="H4" s="58"/>
    </row>
    <row r="5" spans="1:8" x14ac:dyDescent="0.25">
      <c r="A5" s="28"/>
      <c r="B5" s="51"/>
      <c r="C5" s="52"/>
      <c r="D5" s="32"/>
      <c r="E5" s="32"/>
      <c r="F5" s="33"/>
      <c r="G5" s="34"/>
      <c r="H5" s="34"/>
    </row>
    <row r="6" spans="1:8" x14ac:dyDescent="0.25">
      <c r="A6" s="28"/>
      <c r="B6" s="51"/>
      <c r="C6" s="52"/>
      <c r="D6" s="32"/>
      <c r="E6" s="32"/>
      <c r="F6" s="33"/>
      <c r="G6" s="34"/>
      <c r="H6" s="34"/>
    </row>
    <row r="7" spans="1:8" x14ac:dyDescent="0.25">
      <c r="A7" s="28"/>
      <c r="B7" s="51"/>
      <c r="C7" s="52"/>
      <c r="D7" s="32"/>
      <c r="E7" s="32"/>
      <c r="F7" s="33"/>
      <c r="G7" s="34"/>
      <c r="H7" s="34"/>
    </row>
    <row r="8" spans="1:8" x14ac:dyDescent="0.25">
      <c r="A8" s="28"/>
      <c r="B8" s="51"/>
      <c r="C8" s="52"/>
      <c r="D8" s="32"/>
      <c r="E8" s="32"/>
      <c r="F8" s="33"/>
      <c r="G8" s="34"/>
      <c r="H8" s="34"/>
    </row>
    <row r="9" spans="1:8" x14ac:dyDescent="0.25">
      <c r="A9" s="28"/>
      <c r="B9" s="51"/>
      <c r="C9" s="52"/>
      <c r="D9" s="32"/>
      <c r="E9" s="32"/>
      <c r="F9" s="33"/>
      <c r="G9" s="34"/>
      <c r="H9" s="34"/>
    </row>
    <row r="10" spans="1:8" x14ac:dyDescent="0.25">
      <c r="A10" s="28"/>
      <c r="B10" s="51"/>
      <c r="C10" s="52"/>
      <c r="D10" s="32"/>
      <c r="E10" s="32"/>
      <c r="F10" s="33"/>
      <c r="G10" s="34"/>
      <c r="H10" s="34"/>
    </row>
    <row r="11" spans="1:8" x14ac:dyDescent="0.25">
      <c r="A11" s="28"/>
      <c r="B11" s="51"/>
      <c r="C11" s="52"/>
      <c r="D11" s="32"/>
      <c r="E11" s="32"/>
      <c r="F11" s="33"/>
      <c r="G11" s="34"/>
      <c r="H11" s="34"/>
    </row>
    <row r="12" spans="1:8" x14ac:dyDescent="0.25">
      <c r="A12" s="28"/>
      <c r="B12" s="51"/>
      <c r="C12" s="52"/>
      <c r="D12" s="32"/>
      <c r="E12" s="32"/>
      <c r="F12" s="33"/>
      <c r="G12" s="34"/>
      <c r="H12" s="34"/>
    </row>
    <row r="13" spans="1:8" x14ac:dyDescent="0.25">
      <c r="A13" s="28"/>
      <c r="B13" s="51"/>
      <c r="C13" s="52"/>
      <c r="D13" s="32"/>
      <c r="E13" s="32"/>
      <c r="F13" s="33"/>
      <c r="G13" s="34"/>
      <c r="H13" s="34"/>
    </row>
    <row r="14" spans="1:8" x14ac:dyDescent="0.25">
      <c r="A14" s="28"/>
      <c r="B14" s="51"/>
      <c r="C14" s="52"/>
      <c r="D14" s="32"/>
      <c r="E14" s="32"/>
      <c r="F14" s="33"/>
      <c r="G14" s="34"/>
      <c r="H14" s="34"/>
    </row>
    <row r="15" spans="1:8" x14ac:dyDescent="0.25">
      <c r="A15" s="28"/>
      <c r="B15" s="51"/>
      <c r="C15" s="52"/>
      <c r="D15" s="32"/>
      <c r="E15" s="32"/>
      <c r="F15" s="33"/>
      <c r="G15" s="34"/>
      <c r="H15" s="34"/>
    </row>
    <row r="16" spans="1:8" x14ac:dyDescent="0.25">
      <c r="A16" s="28"/>
      <c r="B16" s="51"/>
      <c r="C16" s="52"/>
      <c r="D16" s="32"/>
      <c r="E16" s="32"/>
      <c r="F16" s="33"/>
      <c r="G16" s="34"/>
      <c r="H16" s="34"/>
    </row>
    <row r="17" spans="1:8" x14ac:dyDescent="0.25">
      <c r="A17" s="53"/>
      <c r="B17" s="54"/>
      <c r="C17" s="55"/>
      <c r="D17" s="35"/>
      <c r="E17" s="35"/>
      <c r="F17" s="36"/>
      <c r="G17" s="34"/>
      <c r="H17" s="34"/>
    </row>
  </sheetData>
  <mergeCells count="16">
    <mergeCell ref="B7:C7"/>
    <mergeCell ref="A1:H1"/>
    <mergeCell ref="B3:C3"/>
    <mergeCell ref="C4:H4"/>
    <mergeCell ref="B5:C5"/>
    <mergeCell ref="B6:C6"/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Кирова, д. 10 Б</vt:lpstr>
      <vt:lpstr>Работы 2020</vt:lpstr>
      <vt:lpstr>Справка</vt:lpstr>
      <vt:lpstr>'Кирова, д. 10 Б'!Область_печати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2019-01-31T03:41:07Z</cp:lastPrinted>
  <dcterms:created xsi:type="dcterms:W3CDTF">2016-03-18T02:51:51Z</dcterms:created>
  <dcterms:modified xsi:type="dcterms:W3CDTF">2021-03-09T23:11:13Z</dcterms:modified>
</cp:coreProperties>
</file>