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Гагарина, д. 14" sheetId="1" r:id="rId1"/>
    <sheet name="Работы 2020" sheetId="2" r:id="rId2"/>
    <sheet name="Справка" sheetId="3" r:id="rId3"/>
    <sheet name="Лист1" sheetId="4" r:id="rId4"/>
  </sheets>
  <externalReferences>
    <externalReference r:id="rId5"/>
  </externalReferences>
  <definedNames>
    <definedName name="_xlnm._FilterDatabase" localSheetId="1" hidden="1">'Работы 2020'!$A$3:$E$68</definedName>
    <definedName name="_xlnm.Print_Area" localSheetId="0">'Гагарина, д. 14'!$A$1:$D$101</definedName>
  </definedNames>
  <calcPr calcId="145621"/>
</workbook>
</file>

<file path=xl/calcChain.xml><?xml version="1.0" encoding="utf-8"?>
<calcChain xmlns="http://schemas.openxmlformats.org/spreadsheetml/2006/main">
  <c r="B27" i="1" l="1"/>
  <c r="B77" i="4"/>
  <c r="B74" i="4"/>
  <c r="B84" i="1" l="1"/>
  <c r="B78" i="3"/>
  <c r="B80" i="3" s="1"/>
  <c r="B81" i="3" s="1"/>
  <c r="B74" i="3"/>
  <c r="B18" i="1" l="1"/>
  <c r="B80" i="1"/>
  <c r="B70" i="1"/>
  <c r="B37" i="1"/>
  <c r="B71" i="2" l="1"/>
  <c r="B7" i="1" l="1"/>
  <c r="B74" i="1" l="1"/>
  <c r="B77" i="1"/>
  <c r="B20" i="1"/>
  <c r="B9" i="1" l="1"/>
  <c r="B8" i="1" s="1"/>
  <c r="B10" i="1" s="1"/>
  <c r="B15" i="1" l="1"/>
  <c r="B12" i="1"/>
  <c r="B98" i="1" l="1"/>
  <c r="H98" i="1" s="1"/>
  <c r="B96" i="1"/>
  <c r="B95" i="1" l="1"/>
  <c r="B99" i="1" l="1"/>
  <c r="B100" i="1" l="1"/>
  <c r="B101" i="1" s="1"/>
</calcChain>
</file>

<file path=xl/sharedStrings.xml><?xml version="1.0" encoding="utf-8"?>
<sst xmlns="http://schemas.openxmlformats.org/spreadsheetml/2006/main" count="620" uniqueCount="125">
  <si>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</si>
  <si>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</si>
  <si>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</si>
  <si>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</si>
  <si>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</si>
  <si>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</si>
  <si>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</si>
  <si>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</si>
  <si>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</si>
  <si>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</si>
  <si>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</si>
  <si>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</si>
  <si>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</si>
  <si>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</si>
  <si>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</si>
  <si>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</si>
  <si>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</si>
  <si>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</si>
  <si>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</si>
  <si>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</si>
  <si>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</si>
  <si>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</si>
  <si>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</si>
  <si>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</si>
  <si>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</si>
  <si>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</si>
  <si>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</si>
  <si>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</si>
  <si>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</si>
  <si>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Выезд а/машины по заявке</t>
  </si>
  <si>
    <t>выезд</t>
  </si>
  <si>
    <t>Закрытие и открытие стояков</t>
  </si>
  <si>
    <t>1 стояк</t>
  </si>
  <si>
    <t>Дератизация</t>
  </si>
  <si>
    <t>Утепление вентпродухов изовером и монтажной пеной</t>
  </si>
  <si>
    <t>Адрес: ул. Гагарина, д. 14</t>
  </si>
  <si>
    <t>Старшие по дому</t>
  </si>
  <si>
    <t>Кол-во</t>
  </si>
  <si>
    <t>Ед.изм</t>
  </si>
  <si>
    <t>Наименование работ</t>
  </si>
  <si>
    <t xml:space="preserve">По адресу ГАГАРИНА ул. д.14                                            </t>
  </si>
  <si>
    <t>Доходы по дому:</t>
  </si>
  <si>
    <t>Cуммa</t>
  </si>
  <si>
    <t>Замена электрической лампы накаливания</t>
  </si>
  <si>
    <t>шт.</t>
  </si>
  <si>
    <t>Исполнение заявок не связаных с ремонтом</t>
  </si>
  <si>
    <t>кг</t>
  </si>
  <si>
    <t>Навеска замка (крабовый)</t>
  </si>
  <si>
    <t>Очистка канализационной сети</t>
  </si>
  <si>
    <t>Протяжка контактов на электроприборах</t>
  </si>
  <si>
    <t>Смена вентиля до 20 мм</t>
  </si>
  <si>
    <t>Смена труб ХВС и ГВС д.20</t>
  </si>
  <si>
    <t>Устранение свищей хомутами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</si>
  <si>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</si>
  <si>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</si>
  <si>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Вывод холодной воды с подвала для хоз. нужд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</si>
  <si>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</si>
  <si>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</si>
  <si>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</si>
  <si>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Дезинсекция "ЗКДС"</t>
  </si>
  <si>
    <t>ДератизациЯ</t>
  </si>
  <si>
    <t>Завоз песка на песочницы детских площадок</t>
  </si>
  <si>
    <t>м3</t>
  </si>
  <si>
    <t>Завоз плодородной земли (чернозем) позаявочно</t>
  </si>
  <si>
    <t>Замена сборок д.15 с уст-м сбросников на водог-х трубах с прим.свар-х</t>
  </si>
  <si>
    <t>Замена сборок д.15 с устр-м сбросника на вод-х трубах с прим.сварочн.р</t>
  </si>
  <si>
    <t>Замена сборок д.20 с устр-м сбросника на водогаз-х трубах с прим.свар.</t>
  </si>
  <si>
    <t>Замена секции водоподогревателя д.168 L=2000 мм с заменой калачей</t>
  </si>
  <si>
    <t>Секция</t>
  </si>
  <si>
    <t>Изготовление и установка стенда "Выгул собак запрещен"</t>
  </si>
  <si>
    <t>Масляная окраска с последующей теплоизоляцией (пенофол) теплового узла</t>
  </si>
  <si>
    <t>узел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</si>
  <si>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</si>
  <si>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</si>
  <si>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</si>
  <si>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1 дом</t>
  </si>
  <si>
    <t>Отключение отопления</t>
  </si>
  <si>
    <t>Покраска, изоляция труб отопления Гаг.14</t>
  </si>
  <si>
    <t>Ремонт вентелей до 32 д.</t>
  </si>
  <si>
    <t>Ремонт труб КНС</t>
  </si>
  <si>
    <t>Санитарная обрезка сухих вершин и веток деревьев с исп-ем автовышки</t>
  </si>
  <si>
    <t>Сброс воздуха со стояков отопления с использованием а/м газель</t>
  </si>
  <si>
    <t>Сварка свищей на стояках</t>
  </si>
  <si>
    <t>Смена водогазопроводных труб д.89</t>
  </si>
  <si>
    <t>Смена резьб (для всех диаметров) с применением газосварочных работ</t>
  </si>
  <si>
    <t>Смена труб внутри квартиры д.20 мм ППР</t>
  </si>
  <si>
    <t>Смена труб из водогазопроводных д. 15 с производством сварочных работ</t>
  </si>
  <si>
    <t>Смена труб из водогазопроводных д.20 с производством сварочных работ</t>
  </si>
  <si>
    <t>Смена труб из водогазопроводных труб д.15 с производством сварочных ра</t>
  </si>
  <si>
    <t>Смена труб из водогазопроводных труб д.20 с производством сварочных ра</t>
  </si>
  <si>
    <t>Смена труб канализации д.100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</si>
  <si>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</si>
  <si>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</si>
  <si>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</si>
  <si>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</si>
  <si>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</si>
  <si>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</si>
  <si>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</si>
  <si>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</si>
  <si>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</si>
  <si>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</si>
  <si>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металлической сетки на выводе вентиляционной шахты</t>
  </si>
  <si>
    <t>Устройство деревянных реечных ограждений на междуэтажных лестничных пл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</si>
  <si>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</si>
  <si>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</si>
  <si>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Частичная очистка подвала, 100м2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</si>
  <si>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</si>
  <si>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</si>
  <si>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освещение теплового узла от входа в подвал</t>
  </si>
  <si>
    <t>очистка подвала ул. Гагарина, 14</t>
  </si>
  <si>
    <t>дом</t>
  </si>
  <si>
    <t>устройство искусственных неровностей (лежачих полицейских)</t>
  </si>
  <si>
    <t>утепление примыканий двер. коробок к двер. проемам изовером, монтаж.пе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</si>
  <si>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</si>
  <si>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</si>
  <si>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</si>
  <si>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</si>
  <si>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</si>
  <si>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</si>
  <si>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</si>
  <si>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</si>
  <si>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</si>
  <si>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Отпуск цветочной рассады</t>
  </si>
  <si>
    <t>Ремонт оконных откосов</t>
  </si>
  <si>
    <t>Установка пластиковых окон в подъзд г. Чита ул. Гагарина д.14 п.3,4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</si>
</sst>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_-* #&quot; &quot;##0.00_-;\-* #&quot; &quot;##0.00_-;_-* &quot;-&quot;??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12" fillId="0" borderId="2" xfId="3" applyNumberFormat="1" applyFont="1" applyFill="1" applyBorder="1" applyAlignment="1">
      <alignment horizontal="right" vertical="center" wrapText="1"/>
    </xf>
    <xf numFmtId="4" fontId="13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43" fontId="4" fillId="0" borderId="2" xfId="3" applyFont="1" applyFill="1" applyBorder="1" applyAlignment="1">
      <alignment horizontal="center" vertical="center" wrapText="1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/>
    <xf numFmtId="164" fontId="0" fillId="0" borderId="11" xfId="0" applyNumberFormat="1" applyFill="1" applyBorder="1"/>
    <xf numFmtId="164" fontId="14" fillId="0" borderId="11" xfId="0" applyNumberFormat="1" applyFont="1" applyFill="1" applyBorder="1"/>
    <xf numFmtId="49" fontId="0" fillId="3" borderId="11" xfId="0" applyNumberFormat="1" applyFill="1" applyBorder="1"/>
    <xf numFmtId="164" fontId="0" fillId="3" borderId="11" xfId="0" applyNumberFormat="1" applyFill="1" applyBorder="1"/>
    <xf numFmtId="0" fontId="0" fillId="3" borderId="0" xfId="0" applyFill="1"/>
    <xf numFmtId="165" fontId="0" fillId="0" borderId="11" xfId="0" applyNumberFormat="1" applyFill="1" applyBorder="1"/>
    <xf numFmtId="165" fontId="14" fillId="0" borderId="11" xfId="0" applyNumberFormat="1" applyFont="1" applyFill="1" applyBorder="1"/>
    <xf numFmtId="165" fontId="0" fillId="0" borderId="0" xfId="0" applyNumberFormat="1"/>
    <xf numFmtId="165" fontId="0" fillId="3" borderId="11" xfId="0" applyNumberFormat="1" applyFill="1" applyBorder="1"/>
    <xf numFmtId="165" fontId="0" fillId="34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01"/>
  <sheetViews>
    <sheetView tabSelected="1" workbookViewId="0">
      <pane ySplit="3" topLeftCell="A85" activePane="bottomLeft" state="frozen"/>
      <selection pane="bottomLeft" activeCell="B7" sqref="B7"/>
    </sheetView>
  </sheetViews>
  <sheetFormatPr defaultRowHeight="15" x14ac:dyDescent="0.25"/>
  <cols>
    <col min="1" max="1" width="74" style="5" customWidth="1"/>
    <col min="2" max="2" width="20.42578125" style="7" customWidth="1"/>
    <col min="3" max="3" width="12.140625" style="3" customWidth="1"/>
    <col min="4" max="4" width="16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7.25" customHeight="1" x14ac:dyDescent="0.25">
      <c r="A1" s="50" t="s">
        <v>8</v>
      </c>
      <c r="B1" s="50"/>
      <c r="C1" s="50"/>
      <c r="D1" s="50"/>
    </row>
    <row r="2" spans="1:4" s="8" customFormat="1" ht="15.75" x14ac:dyDescent="0.25">
      <c r="A2" s="26" t="s">
        <v>35</v>
      </c>
      <c r="B2" s="52" t="s">
        <v>113</v>
      </c>
      <c r="C2" s="52"/>
      <c r="D2" s="52"/>
    </row>
    <row r="3" spans="1:4" ht="62.25" customHeight="1" x14ac:dyDescent="0.25">
      <c r="A3" s="9" t="s">
        <v>2</v>
      </c>
      <c r="B3" s="10" t="s">
        <v>28</v>
      </c>
      <c r="C3" s="11" t="s">
        <v>0</v>
      </c>
      <c r="D3" s="35" t="s">
        <v>1</v>
      </c>
    </row>
    <row r="4" spans="1:4" x14ac:dyDescent="0.25">
      <c r="A4" s="53" t="s">
        <v>41</v>
      </c>
      <c r="B4" s="53"/>
      <c r="C4" s="53"/>
      <c r="D4" s="53"/>
    </row>
    <row r="5" spans="1:4" x14ac:dyDescent="0.25">
      <c r="A5" s="13" t="s">
        <v>114</v>
      </c>
      <c r="B5" s="29">
        <v>1622989.38</v>
      </c>
      <c r="C5" s="37" t="s">
        <v>53</v>
      </c>
      <c r="D5" s="12"/>
    </row>
    <row r="6" spans="1:4" x14ac:dyDescent="0.25">
      <c r="A6" s="13" t="s">
        <v>115</v>
      </c>
      <c r="B6" s="29">
        <v>1560625.34</v>
      </c>
      <c r="C6" s="37" t="s">
        <v>53</v>
      </c>
      <c r="D6" s="12"/>
    </row>
    <row r="7" spans="1:4" x14ac:dyDescent="0.25">
      <c r="A7" s="13" t="s">
        <v>116</v>
      </c>
      <c r="B7" s="29">
        <f>B6-B5</f>
        <v>-62364.039999999804</v>
      </c>
      <c r="C7" s="37" t="s">
        <v>53</v>
      </c>
      <c r="D7" s="12"/>
    </row>
    <row r="8" spans="1:4" x14ac:dyDescent="0.25">
      <c r="A8" s="14" t="s">
        <v>9</v>
      </c>
      <c r="B8" s="29">
        <f>B9</f>
        <v>20315.52</v>
      </c>
      <c r="C8" s="37" t="s">
        <v>53</v>
      </c>
      <c r="D8" s="12"/>
    </row>
    <row r="9" spans="1:4" x14ac:dyDescent="0.25">
      <c r="A9" s="15" t="s">
        <v>10</v>
      </c>
      <c r="B9" s="30">
        <f>792.96*12+900*12</f>
        <v>20315.52</v>
      </c>
      <c r="C9" s="17" t="s">
        <v>53</v>
      </c>
      <c r="D9" s="12"/>
    </row>
    <row r="10" spans="1:4" x14ac:dyDescent="0.25">
      <c r="A10" s="16" t="s">
        <v>117</v>
      </c>
      <c r="B10" s="31">
        <f>B5+B8-B9</f>
        <v>1622989.38</v>
      </c>
      <c r="C10" s="37" t="s">
        <v>53</v>
      </c>
      <c r="D10" s="18"/>
    </row>
    <row r="11" spans="1:4" x14ac:dyDescent="0.25">
      <c r="A11" s="51" t="s">
        <v>11</v>
      </c>
      <c r="B11" s="51"/>
      <c r="C11" s="51"/>
      <c r="D11" s="51"/>
    </row>
    <row r="12" spans="1:4" ht="15.75" thickBot="1" x14ac:dyDescent="0.3">
      <c r="A12" s="19" t="s">
        <v>12</v>
      </c>
      <c r="B12" s="31">
        <f>B13+B14</f>
        <v>280012.86</v>
      </c>
      <c r="C12" s="37" t="s">
        <v>53</v>
      </c>
      <c r="D12" s="18"/>
    </row>
    <row r="13" spans="1:4" s="36" customFormat="1" ht="15.75" thickBot="1" x14ac:dyDescent="0.3">
      <c r="A13" s="39" t="s">
        <v>99</v>
      </c>
      <c r="B13" s="40">
        <v>137057.1</v>
      </c>
      <c r="C13" s="39" t="s">
        <v>5</v>
      </c>
      <c r="D13" s="40">
        <v>34698</v>
      </c>
    </row>
    <row r="14" spans="1:4" s="36" customFormat="1" ht="15.75" thickBot="1" x14ac:dyDescent="0.3">
      <c r="A14" s="39" t="s">
        <v>100</v>
      </c>
      <c r="B14" s="40">
        <v>142955.76</v>
      </c>
      <c r="C14" s="39" t="s">
        <v>4</v>
      </c>
      <c r="D14" s="40">
        <v>34698</v>
      </c>
    </row>
    <row r="15" spans="1:4" ht="29.25" thickBot="1" x14ac:dyDescent="0.3">
      <c r="A15" s="19" t="s">
        <v>13</v>
      </c>
      <c r="B15" s="31">
        <f>B17+B16</f>
        <v>113706.59</v>
      </c>
      <c r="C15" s="37" t="s">
        <v>53</v>
      </c>
      <c r="D15" s="18"/>
    </row>
    <row r="16" spans="1:4" s="36" customFormat="1" ht="15.75" thickBot="1" x14ac:dyDescent="0.3">
      <c r="A16" s="39" t="s">
        <v>95</v>
      </c>
      <c r="B16" s="40">
        <v>53262.84</v>
      </c>
      <c r="C16" s="39" t="s">
        <v>4</v>
      </c>
      <c r="D16" s="40">
        <v>32086.05</v>
      </c>
    </row>
    <row r="17" spans="1:4" s="36" customFormat="1" ht="15.75" thickBot="1" x14ac:dyDescent="0.3">
      <c r="A17" s="39" t="s">
        <v>96</v>
      </c>
      <c r="B17" s="40">
        <v>60443.75</v>
      </c>
      <c r="C17" s="39" t="s">
        <v>4</v>
      </c>
      <c r="D17" s="40">
        <v>31812.5</v>
      </c>
    </row>
    <row r="18" spans="1:4" ht="15.75" thickBot="1" x14ac:dyDescent="0.3">
      <c r="A18" s="19" t="s">
        <v>14</v>
      </c>
      <c r="B18" s="31">
        <f>B19</f>
        <v>15068.11</v>
      </c>
      <c r="C18" s="37" t="s">
        <v>53</v>
      </c>
      <c r="D18" s="22"/>
    </row>
    <row r="19" spans="1:4" s="36" customFormat="1" ht="15.75" thickBot="1" x14ac:dyDescent="0.3">
      <c r="A19" s="39" t="s">
        <v>56</v>
      </c>
      <c r="B19" s="40">
        <v>15068.11</v>
      </c>
      <c r="C19" s="39" t="s">
        <v>15</v>
      </c>
      <c r="D19" s="40">
        <v>233</v>
      </c>
    </row>
    <row r="20" spans="1:4" ht="29.25" thickBot="1" x14ac:dyDescent="0.3">
      <c r="A20" s="19" t="s">
        <v>16</v>
      </c>
      <c r="B20" s="31">
        <f>SUM(B21:B26)</f>
        <v>39208.74</v>
      </c>
      <c r="C20" s="37" t="s">
        <v>53</v>
      </c>
      <c r="D20" s="18"/>
    </row>
    <row r="21" spans="1:4" s="36" customFormat="1" ht="15.75" thickBot="1" x14ac:dyDescent="0.3">
      <c r="A21" s="39" t="s">
        <v>57</v>
      </c>
      <c r="B21" s="40">
        <v>3469.8</v>
      </c>
      <c r="C21" s="39" t="s">
        <v>4</v>
      </c>
      <c r="D21" s="40">
        <v>34698</v>
      </c>
    </row>
    <row r="22" spans="1:4" s="36" customFormat="1" ht="15.75" thickBot="1" x14ac:dyDescent="0.3">
      <c r="A22" s="39" t="s">
        <v>58</v>
      </c>
      <c r="B22" s="40">
        <v>3122.82</v>
      </c>
      <c r="C22" s="39" t="s">
        <v>4</v>
      </c>
      <c r="D22" s="40">
        <v>34698</v>
      </c>
    </row>
    <row r="23" spans="1:4" s="36" customFormat="1" ht="15.75" thickBot="1" x14ac:dyDescent="0.3">
      <c r="A23" s="39" t="s">
        <v>103</v>
      </c>
      <c r="B23" s="40">
        <v>3122.82</v>
      </c>
      <c r="C23" s="39" t="s">
        <v>4</v>
      </c>
      <c r="D23" s="40">
        <v>34698</v>
      </c>
    </row>
    <row r="24" spans="1:4" s="36" customFormat="1" ht="15.75" thickBot="1" x14ac:dyDescent="0.3">
      <c r="A24" s="39" t="s">
        <v>104</v>
      </c>
      <c r="B24" s="40">
        <v>3122.82</v>
      </c>
      <c r="C24" s="39" t="s">
        <v>4</v>
      </c>
      <c r="D24" s="40">
        <v>34698</v>
      </c>
    </row>
    <row r="25" spans="1:4" s="36" customFormat="1" ht="15.75" thickBot="1" x14ac:dyDescent="0.3">
      <c r="A25" s="39" t="s">
        <v>106</v>
      </c>
      <c r="B25" s="40">
        <v>13185.24</v>
      </c>
      <c r="C25" s="39" t="s">
        <v>4</v>
      </c>
      <c r="D25" s="40">
        <v>34698</v>
      </c>
    </row>
    <row r="26" spans="1:4" s="36" customFormat="1" ht="15.75" thickBot="1" x14ac:dyDescent="0.3">
      <c r="A26" s="39" t="s">
        <v>107</v>
      </c>
      <c r="B26" s="40">
        <v>13185.24</v>
      </c>
      <c r="C26" s="39" t="s">
        <v>4</v>
      </c>
      <c r="D26" s="40">
        <v>34698</v>
      </c>
    </row>
    <row r="27" spans="1:4" ht="43.5" thickBot="1" x14ac:dyDescent="0.3">
      <c r="A27" s="19" t="s">
        <v>17</v>
      </c>
      <c r="B27" s="33">
        <f>SUM(B28:B36)</f>
        <v>240492.67999999996</v>
      </c>
      <c r="C27" s="37" t="s">
        <v>53</v>
      </c>
      <c r="D27" s="23"/>
    </row>
    <row r="28" spans="1:4" s="36" customFormat="1" ht="15.75" thickBot="1" x14ac:dyDescent="0.3">
      <c r="A28" s="39" t="s">
        <v>43</v>
      </c>
      <c r="B28" s="40">
        <v>79.400000000000006</v>
      </c>
      <c r="C28" s="39" t="s">
        <v>44</v>
      </c>
      <c r="D28" s="40">
        <v>1</v>
      </c>
    </row>
    <row r="29" spans="1:4" s="36" customFormat="1" ht="15.75" thickBot="1" x14ac:dyDescent="0.3">
      <c r="A29" s="39" t="s">
        <v>45</v>
      </c>
      <c r="B29" s="40">
        <v>929.44</v>
      </c>
      <c r="C29" s="39" t="s">
        <v>44</v>
      </c>
      <c r="D29" s="40">
        <v>4</v>
      </c>
    </row>
    <row r="30" spans="1:4" s="36" customFormat="1" ht="15.75" thickBot="1" x14ac:dyDescent="0.3">
      <c r="A30" s="39" t="s">
        <v>47</v>
      </c>
      <c r="B30" s="40">
        <v>666.76</v>
      </c>
      <c r="C30" s="39" t="s">
        <v>44</v>
      </c>
      <c r="D30" s="40">
        <v>2</v>
      </c>
    </row>
    <row r="31" spans="1:4" s="36" customFormat="1" ht="15.75" thickBot="1" x14ac:dyDescent="0.3">
      <c r="A31" s="39" t="s">
        <v>49</v>
      </c>
      <c r="B31" s="40">
        <v>464.72</v>
      </c>
      <c r="C31" s="39" t="s">
        <v>44</v>
      </c>
      <c r="D31" s="40">
        <v>2</v>
      </c>
    </row>
    <row r="32" spans="1:4" s="36" customFormat="1" ht="15.75" thickBot="1" x14ac:dyDescent="0.3">
      <c r="A32" s="39" t="s">
        <v>102</v>
      </c>
      <c r="B32" s="40">
        <v>186.76</v>
      </c>
      <c r="C32" s="39" t="s">
        <v>44</v>
      </c>
      <c r="D32" s="40">
        <v>1</v>
      </c>
    </row>
    <row r="33" spans="1:5" s="36" customFormat="1" ht="15.75" thickBot="1" x14ac:dyDescent="0.3">
      <c r="A33" s="39" t="s">
        <v>108</v>
      </c>
      <c r="B33" s="40">
        <v>3135.2</v>
      </c>
      <c r="C33" s="39" t="s">
        <v>5</v>
      </c>
      <c r="D33" s="40">
        <v>80</v>
      </c>
    </row>
    <row r="34" spans="1:5" s="36" customFormat="1" ht="15.75" thickBot="1" x14ac:dyDescent="0.3">
      <c r="A34" s="39" t="s">
        <v>112</v>
      </c>
      <c r="B34" s="40">
        <v>1656.3</v>
      </c>
      <c r="C34" s="39" t="s">
        <v>5</v>
      </c>
      <c r="D34" s="40">
        <v>10</v>
      </c>
    </row>
    <row r="35" spans="1:5" s="36" customFormat="1" ht="15.75" thickBot="1" x14ac:dyDescent="0.3">
      <c r="A35" s="39" t="s">
        <v>124</v>
      </c>
      <c r="B35" s="49">
        <v>210650.8</v>
      </c>
      <c r="C35" s="39" t="s">
        <v>44</v>
      </c>
      <c r="D35" s="45">
        <v>1</v>
      </c>
    </row>
    <row r="36" spans="1:5" s="36" customFormat="1" ht="15.75" thickBot="1" x14ac:dyDescent="0.3">
      <c r="A36" s="39" t="s">
        <v>123</v>
      </c>
      <c r="B36" s="49">
        <v>22723.3</v>
      </c>
      <c r="C36" s="39" t="s">
        <v>44</v>
      </c>
      <c r="D36" s="45">
        <v>1</v>
      </c>
    </row>
    <row r="37" spans="1:5" ht="43.5" thickBot="1" x14ac:dyDescent="0.3">
      <c r="A37" s="19" t="s">
        <v>18</v>
      </c>
      <c r="B37" s="31">
        <f>SUM(B38:B66)</f>
        <v>543008.77999999991</v>
      </c>
      <c r="C37" s="37" t="s">
        <v>53</v>
      </c>
      <c r="D37" s="18"/>
      <c r="E37" s="4" t="s">
        <v>3</v>
      </c>
    </row>
    <row r="38" spans="1:5" s="36" customFormat="1" ht="15.75" thickBot="1" x14ac:dyDescent="0.3">
      <c r="A38" s="39" t="s">
        <v>31</v>
      </c>
      <c r="B38" s="40">
        <v>5665.52</v>
      </c>
      <c r="C38" s="39" t="s">
        <v>32</v>
      </c>
      <c r="D38" s="40">
        <v>7</v>
      </c>
    </row>
    <row r="39" spans="1:5" s="36" customFormat="1" ht="15.75" thickBot="1" x14ac:dyDescent="0.3">
      <c r="A39" s="39" t="s">
        <v>64</v>
      </c>
      <c r="B39" s="40">
        <v>736.57</v>
      </c>
      <c r="C39" s="39" t="s">
        <v>44</v>
      </c>
      <c r="D39" s="40">
        <v>1</v>
      </c>
    </row>
    <row r="40" spans="1:5" s="36" customFormat="1" ht="15.75" thickBot="1" x14ac:dyDescent="0.3">
      <c r="A40" s="39" t="s">
        <v>65</v>
      </c>
      <c r="B40" s="40">
        <v>2217.9</v>
      </c>
      <c r="C40" s="39" t="s">
        <v>44</v>
      </c>
      <c r="D40" s="40">
        <v>3</v>
      </c>
    </row>
    <row r="41" spans="1:5" s="36" customFormat="1" ht="15.75" thickBot="1" x14ac:dyDescent="0.3">
      <c r="A41" s="39" t="s">
        <v>66</v>
      </c>
      <c r="B41" s="40">
        <v>3801.52</v>
      </c>
      <c r="C41" s="39" t="s">
        <v>44</v>
      </c>
      <c r="D41" s="40">
        <v>4</v>
      </c>
    </row>
    <row r="42" spans="1:5" s="36" customFormat="1" ht="15.75" thickBot="1" x14ac:dyDescent="0.3">
      <c r="A42" s="39" t="s">
        <v>67</v>
      </c>
      <c r="B42" s="40">
        <v>128458.22</v>
      </c>
      <c r="C42" s="39" t="s">
        <v>68</v>
      </c>
      <c r="D42" s="40">
        <v>2</v>
      </c>
    </row>
    <row r="43" spans="1:5" s="36" customFormat="1" ht="15.75" thickBot="1" x14ac:dyDescent="0.3">
      <c r="A43" s="39" t="s">
        <v>81</v>
      </c>
      <c r="B43" s="40">
        <v>4167</v>
      </c>
      <c r="C43" s="39" t="s">
        <v>32</v>
      </c>
      <c r="D43" s="40">
        <v>6</v>
      </c>
    </row>
    <row r="44" spans="1:5" s="36" customFormat="1" ht="15.75" thickBot="1" x14ac:dyDescent="0.3">
      <c r="A44" s="39" t="s">
        <v>82</v>
      </c>
      <c r="B44" s="40">
        <v>537.21</v>
      </c>
      <c r="C44" s="39" t="s">
        <v>44</v>
      </c>
      <c r="D44" s="40">
        <v>1</v>
      </c>
    </row>
    <row r="45" spans="1:5" s="36" customFormat="1" ht="15.75" thickBot="1" x14ac:dyDescent="0.3">
      <c r="A45" s="39" t="s">
        <v>50</v>
      </c>
      <c r="B45" s="40">
        <v>3049.95</v>
      </c>
      <c r="C45" s="39" t="s">
        <v>44</v>
      </c>
      <c r="D45" s="40">
        <v>5</v>
      </c>
    </row>
    <row r="46" spans="1:5" s="36" customFormat="1" ht="15.75" thickBot="1" x14ac:dyDescent="0.3">
      <c r="A46" s="39" t="s">
        <v>83</v>
      </c>
      <c r="B46" s="40">
        <v>4249</v>
      </c>
      <c r="C46" s="39" t="s">
        <v>5</v>
      </c>
      <c r="D46" s="40">
        <v>3.5</v>
      </c>
    </row>
    <row r="47" spans="1:5" s="36" customFormat="1" ht="15.75" thickBot="1" x14ac:dyDescent="0.3">
      <c r="A47" s="39" t="s">
        <v>84</v>
      </c>
      <c r="B47" s="40">
        <v>21969.61</v>
      </c>
      <c r="C47" s="39" t="s">
        <v>44</v>
      </c>
      <c r="D47" s="40">
        <v>17</v>
      </c>
    </row>
    <row r="48" spans="1:5" s="36" customFormat="1" ht="15.75" thickBot="1" x14ac:dyDescent="0.3">
      <c r="A48" s="39" t="s">
        <v>51</v>
      </c>
      <c r="B48" s="40">
        <v>2602.5</v>
      </c>
      <c r="C48" s="39" t="s">
        <v>5</v>
      </c>
      <c r="D48" s="40">
        <v>1.5</v>
      </c>
    </row>
    <row r="49" spans="1:4" s="36" customFormat="1" ht="15.75" thickBot="1" x14ac:dyDescent="0.3">
      <c r="A49" s="39" t="s">
        <v>85</v>
      </c>
      <c r="B49" s="40">
        <v>5871.99</v>
      </c>
      <c r="C49" s="39" t="s">
        <v>5</v>
      </c>
      <c r="D49" s="40">
        <v>3</v>
      </c>
    </row>
    <row r="50" spans="1:4" s="36" customFormat="1" ht="15.75" thickBot="1" x14ac:dyDescent="0.3">
      <c r="A50" s="39" t="s">
        <v>86</v>
      </c>
      <c r="B50" s="40">
        <v>1080</v>
      </c>
      <c r="C50" s="39" t="s">
        <v>5</v>
      </c>
      <c r="D50" s="40">
        <v>2</v>
      </c>
    </row>
    <row r="51" spans="1:4" s="36" customFormat="1" ht="15.75" thickBot="1" x14ac:dyDescent="0.3">
      <c r="A51" s="39" t="s">
        <v>87</v>
      </c>
      <c r="B51" s="40">
        <v>844.5</v>
      </c>
      <c r="C51" s="39" t="s">
        <v>5</v>
      </c>
      <c r="D51" s="40">
        <v>1.5</v>
      </c>
    </row>
    <row r="52" spans="1:4" s="36" customFormat="1" ht="15.75" thickBot="1" x14ac:dyDescent="0.3">
      <c r="A52" s="39" t="s">
        <v>88</v>
      </c>
      <c r="B52" s="40">
        <v>1366.8</v>
      </c>
      <c r="C52" s="39" t="s">
        <v>44</v>
      </c>
      <c r="D52" s="40">
        <v>1.5</v>
      </c>
    </row>
    <row r="53" spans="1:4" s="36" customFormat="1" ht="15.75" thickBot="1" x14ac:dyDescent="0.3">
      <c r="A53" s="39" t="s">
        <v>89</v>
      </c>
      <c r="B53" s="40">
        <v>931.58</v>
      </c>
      <c r="C53" s="39" t="s">
        <v>44</v>
      </c>
      <c r="D53" s="40">
        <v>1</v>
      </c>
    </row>
    <row r="54" spans="1:4" s="36" customFormat="1" ht="15.75" thickBot="1" x14ac:dyDescent="0.3">
      <c r="A54" s="39" t="s">
        <v>90</v>
      </c>
      <c r="B54" s="40">
        <v>1096</v>
      </c>
      <c r="C54" s="39" t="s">
        <v>5</v>
      </c>
      <c r="D54" s="40">
        <v>1</v>
      </c>
    </row>
    <row r="55" spans="1:4" s="36" customFormat="1" ht="15.75" thickBot="1" x14ac:dyDescent="0.3">
      <c r="A55" s="39" t="s">
        <v>74</v>
      </c>
      <c r="B55" s="40">
        <v>2670.01</v>
      </c>
      <c r="C55" s="39" t="s">
        <v>75</v>
      </c>
      <c r="D55" s="40">
        <v>7</v>
      </c>
    </row>
    <row r="56" spans="1:4" s="36" customFormat="1" ht="15.75" thickBot="1" x14ac:dyDescent="0.3">
      <c r="A56" s="39" t="s">
        <v>76</v>
      </c>
      <c r="B56" s="40">
        <v>1117.43</v>
      </c>
      <c r="C56" s="39" t="s">
        <v>44</v>
      </c>
      <c r="D56" s="40">
        <v>1</v>
      </c>
    </row>
    <row r="57" spans="1:4" s="36" customFormat="1" ht="15.75" thickBot="1" x14ac:dyDescent="0.3">
      <c r="A57" s="39" t="s">
        <v>48</v>
      </c>
      <c r="B57" s="40">
        <v>418.08</v>
      </c>
      <c r="C57" s="39" t="s">
        <v>5</v>
      </c>
      <c r="D57" s="40">
        <v>3</v>
      </c>
    </row>
    <row r="58" spans="1:4" s="36" customFormat="1" ht="15.75" thickBot="1" x14ac:dyDescent="0.3">
      <c r="A58" s="39" t="s">
        <v>77</v>
      </c>
      <c r="B58" s="40">
        <v>286319</v>
      </c>
      <c r="C58" s="39" t="s">
        <v>75</v>
      </c>
      <c r="D58" s="40">
        <v>1</v>
      </c>
    </row>
    <row r="59" spans="1:4" s="36" customFormat="1" ht="15.75" thickBot="1" x14ac:dyDescent="0.3">
      <c r="A59" s="39" t="s">
        <v>78</v>
      </c>
      <c r="B59" s="40">
        <v>435.01</v>
      </c>
      <c r="C59" s="39" t="s">
        <v>44</v>
      </c>
      <c r="D59" s="40">
        <v>1</v>
      </c>
    </row>
    <row r="60" spans="1:4" s="36" customFormat="1" ht="15.75" thickBot="1" x14ac:dyDescent="0.3">
      <c r="A60" s="39" t="s">
        <v>79</v>
      </c>
      <c r="B60" s="40">
        <v>205.37</v>
      </c>
      <c r="C60" s="39" t="s">
        <v>44</v>
      </c>
      <c r="D60" s="40">
        <v>1</v>
      </c>
    </row>
    <row r="61" spans="1:4" s="36" customFormat="1" ht="15.75" thickBot="1" x14ac:dyDescent="0.3">
      <c r="A61" s="39" t="s">
        <v>52</v>
      </c>
      <c r="B61" s="40">
        <v>342.68</v>
      </c>
      <c r="C61" s="39" t="s">
        <v>44</v>
      </c>
      <c r="D61" s="40">
        <v>2</v>
      </c>
    </row>
    <row r="62" spans="1:4" s="36" customFormat="1" ht="15.75" thickBot="1" x14ac:dyDescent="0.3">
      <c r="A62" s="39" t="s">
        <v>105</v>
      </c>
      <c r="B62" s="40">
        <v>2610.4899999999998</v>
      </c>
      <c r="C62" s="39" t="s">
        <v>4</v>
      </c>
      <c r="D62" s="40">
        <v>1</v>
      </c>
    </row>
    <row r="63" spans="1:4" s="36" customFormat="1" ht="15.75" thickBot="1" x14ac:dyDescent="0.3">
      <c r="A63" s="39" t="s">
        <v>109</v>
      </c>
      <c r="B63" s="40">
        <v>34454.29</v>
      </c>
      <c r="C63" s="39" t="s">
        <v>110</v>
      </c>
      <c r="D63" s="40">
        <v>1</v>
      </c>
    </row>
    <row r="64" spans="1:4" s="36" customFormat="1" ht="15.75" thickBot="1" x14ac:dyDescent="0.3">
      <c r="A64" s="39" t="s">
        <v>55</v>
      </c>
      <c r="B64" s="40">
        <v>2152.4699999999998</v>
      </c>
      <c r="C64" s="39" t="s">
        <v>44</v>
      </c>
      <c r="D64" s="40">
        <v>1</v>
      </c>
    </row>
    <row r="65" spans="1:4" s="36" customFormat="1" ht="15.75" thickBot="1" x14ac:dyDescent="0.3">
      <c r="A65" s="39" t="s">
        <v>29</v>
      </c>
      <c r="B65" s="40">
        <v>11343</v>
      </c>
      <c r="C65" s="39" t="s">
        <v>30</v>
      </c>
      <c r="D65" s="40">
        <v>20</v>
      </c>
    </row>
    <row r="66" spans="1:4" s="36" customFormat="1" ht="15.75" thickBot="1" x14ac:dyDescent="0.3">
      <c r="A66" s="39" t="s">
        <v>70</v>
      </c>
      <c r="B66" s="40">
        <v>12295.08</v>
      </c>
      <c r="C66" s="39" t="s">
        <v>71</v>
      </c>
      <c r="D66" s="40">
        <v>1</v>
      </c>
    </row>
    <row r="67" spans="1:4" ht="28.5" x14ac:dyDescent="0.25">
      <c r="A67" s="19" t="s">
        <v>19</v>
      </c>
      <c r="B67" s="31">
        <v>0</v>
      </c>
      <c r="C67" s="37" t="s">
        <v>53</v>
      </c>
      <c r="D67" s="18"/>
    </row>
    <row r="68" spans="1:4" ht="28.5" x14ac:dyDescent="0.25">
      <c r="A68" s="19" t="s">
        <v>20</v>
      </c>
      <c r="B68" s="31">
        <v>0</v>
      </c>
      <c r="C68" s="37" t="s">
        <v>53</v>
      </c>
      <c r="D68" s="18"/>
    </row>
    <row r="69" spans="1:4" x14ac:dyDescent="0.25">
      <c r="A69" s="19" t="s">
        <v>21</v>
      </c>
      <c r="B69" s="31">
        <v>0</v>
      </c>
      <c r="C69" s="37" t="s">
        <v>53</v>
      </c>
      <c r="D69" s="18"/>
    </row>
    <row r="70" spans="1:4" ht="29.25" thickBot="1" x14ac:dyDescent="0.3">
      <c r="A70" s="19" t="s">
        <v>22</v>
      </c>
      <c r="B70" s="31">
        <f>SUM(B71:B72)</f>
        <v>7646.06</v>
      </c>
      <c r="C70" s="37" t="s">
        <v>53</v>
      </c>
      <c r="D70" s="18"/>
    </row>
    <row r="71" spans="1:4" s="36" customFormat="1" ht="15.75" thickBot="1" x14ac:dyDescent="0.3">
      <c r="A71" s="39" t="s">
        <v>34</v>
      </c>
      <c r="B71" s="40">
        <v>5198.5600000000004</v>
      </c>
      <c r="C71" s="39" t="s">
        <v>44</v>
      </c>
      <c r="D71" s="40">
        <v>16</v>
      </c>
    </row>
    <row r="72" spans="1:4" s="36" customFormat="1" ht="15.75" thickBot="1" x14ac:dyDescent="0.3">
      <c r="A72" s="39" t="s">
        <v>101</v>
      </c>
      <c r="B72" s="40">
        <v>2447.5</v>
      </c>
      <c r="C72" s="39" t="s">
        <v>44</v>
      </c>
      <c r="D72" s="40">
        <v>1</v>
      </c>
    </row>
    <row r="73" spans="1:4" s="20" customFormat="1" x14ac:dyDescent="0.25">
      <c r="A73" s="27"/>
      <c r="B73" s="32"/>
      <c r="C73" s="28"/>
      <c r="D73" s="28"/>
    </row>
    <row r="74" spans="1:4" ht="29.25" thickBot="1" x14ac:dyDescent="0.3">
      <c r="A74" s="19" t="s">
        <v>23</v>
      </c>
      <c r="B74" s="31">
        <f>B76+B75</f>
        <v>16655.04</v>
      </c>
      <c r="C74" s="37" t="s">
        <v>53</v>
      </c>
      <c r="D74" s="18"/>
    </row>
    <row r="75" spans="1:4" s="36" customFormat="1" ht="15.75" thickBot="1" x14ac:dyDescent="0.3">
      <c r="A75" s="39" t="s">
        <v>93</v>
      </c>
      <c r="B75" s="40">
        <v>7980.54</v>
      </c>
      <c r="C75" s="39" t="s">
        <v>4</v>
      </c>
      <c r="D75" s="40">
        <v>34698</v>
      </c>
    </row>
    <row r="76" spans="1:4" s="36" customFormat="1" ht="15.75" thickBot="1" x14ac:dyDescent="0.3">
      <c r="A76" s="39" t="s">
        <v>94</v>
      </c>
      <c r="B76" s="40">
        <v>8674.5</v>
      </c>
      <c r="C76" s="39" t="s">
        <v>4</v>
      </c>
      <c r="D76" s="40">
        <v>34698</v>
      </c>
    </row>
    <row r="77" spans="1:4" ht="29.25" thickBot="1" x14ac:dyDescent="0.3">
      <c r="A77" s="19" t="s">
        <v>24</v>
      </c>
      <c r="B77" s="31">
        <f>B78+B79</f>
        <v>64538.28</v>
      </c>
      <c r="C77" s="37" t="s">
        <v>53</v>
      </c>
      <c r="D77" s="18"/>
    </row>
    <row r="78" spans="1:4" s="36" customFormat="1" ht="15.75" thickBot="1" x14ac:dyDescent="0.3">
      <c r="A78" s="39" t="s">
        <v>91</v>
      </c>
      <c r="B78" s="40">
        <v>31228.2</v>
      </c>
      <c r="C78" s="39" t="s">
        <v>5</v>
      </c>
      <c r="D78" s="40">
        <v>34698</v>
      </c>
    </row>
    <row r="79" spans="1:4" s="36" customFormat="1" ht="15.75" thickBot="1" x14ac:dyDescent="0.3">
      <c r="A79" s="39" t="s">
        <v>92</v>
      </c>
      <c r="B79" s="40">
        <v>33310.080000000002</v>
      </c>
      <c r="C79" s="39" t="s">
        <v>4</v>
      </c>
      <c r="D79" s="40">
        <v>34698</v>
      </c>
    </row>
    <row r="80" spans="1:4" ht="29.25" thickBot="1" x14ac:dyDescent="0.3">
      <c r="A80" s="19" t="s">
        <v>25</v>
      </c>
      <c r="B80" s="31">
        <f>B81+B82+B83</f>
        <v>10278.189999999999</v>
      </c>
      <c r="C80" s="37" t="s">
        <v>53</v>
      </c>
      <c r="D80" s="18"/>
    </row>
    <row r="81" spans="1:4" s="36" customFormat="1" ht="15.75" thickBot="1" x14ac:dyDescent="0.3">
      <c r="A81" s="39" t="s">
        <v>59</v>
      </c>
      <c r="B81" s="40">
        <v>4174.6899999999996</v>
      </c>
      <c r="C81" s="39" t="s">
        <v>4</v>
      </c>
      <c r="D81" s="40">
        <v>1434.6</v>
      </c>
    </row>
    <row r="82" spans="1:4" s="36" customFormat="1" ht="15.75" thickBot="1" x14ac:dyDescent="0.3">
      <c r="A82" s="39" t="s">
        <v>60</v>
      </c>
      <c r="B82" s="40">
        <v>3652.5</v>
      </c>
      <c r="C82" s="39" t="s">
        <v>4</v>
      </c>
      <c r="D82" s="40">
        <v>2435</v>
      </c>
    </row>
    <row r="83" spans="1:4" s="36" customFormat="1" ht="15.75" thickBot="1" x14ac:dyDescent="0.3">
      <c r="A83" s="39" t="s">
        <v>33</v>
      </c>
      <c r="B83" s="40">
        <v>2451</v>
      </c>
      <c r="C83" s="39" t="s">
        <v>4</v>
      </c>
      <c r="D83" s="40">
        <v>1634</v>
      </c>
    </row>
    <row r="84" spans="1:4" ht="43.5" thickBot="1" x14ac:dyDescent="0.3">
      <c r="A84" s="19" t="s">
        <v>26</v>
      </c>
      <c r="B84" s="31">
        <f>SUM(B85:B94)</f>
        <v>194564.40999999997</v>
      </c>
      <c r="C84" s="37" t="s">
        <v>53</v>
      </c>
      <c r="D84" s="18"/>
    </row>
    <row r="85" spans="1:4" s="36" customFormat="1" ht="15.75" thickBot="1" x14ac:dyDescent="0.3">
      <c r="A85" s="39" t="s">
        <v>61</v>
      </c>
      <c r="B85" s="40">
        <v>621.82000000000005</v>
      </c>
      <c r="C85" s="39" t="s">
        <v>62</v>
      </c>
      <c r="D85" s="40">
        <v>0.2</v>
      </c>
    </row>
    <row r="86" spans="1:4" s="36" customFormat="1" ht="15.75" thickBot="1" x14ac:dyDescent="0.3">
      <c r="A86" s="39" t="s">
        <v>63</v>
      </c>
      <c r="B86" s="40">
        <v>2331</v>
      </c>
      <c r="C86" s="39" t="s">
        <v>46</v>
      </c>
      <c r="D86" s="40">
        <v>300</v>
      </c>
    </row>
    <row r="87" spans="1:4" s="36" customFormat="1" ht="15.75" thickBot="1" x14ac:dyDescent="0.3">
      <c r="A87" s="39" t="s">
        <v>72</v>
      </c>
      <c r="B87" s="40">
        <v>589.87</v>
      </c>
      <c r="C87" s="39" t="s">
        <v>4</v>
      </c>
      <c r="D87" s="40">
        <v>34698</v>
      </c>
    </row>
    <row r="88" spans="1:4" s="36" customFormat="1" ht="15.75" thickBot="1" x14ac:dyDescent="0.3">
      <c r="A88" s="39" t="s">
        <v>73</v>
      </c>
      <c r="B88" s="40">
        <v>589.87</v>
      </c>
      <c r="C88" s="39" t="s">
        <v>4</v>
      </c>
      <c r="D88" s="40">
        <v>34698</v>
      </c>
    </row>
    <row r="89" spans="1:4" s="36" customFormat="1" ht="15.75" thickBot="1" x14ac:dyDescent="0.3">
      <c r="A89" s="39" t="s">
        <v>69</v>
      </c>
      <c r="B89" s="40">
        <v>3331.38</v>
      </c>
      <c r="C89" s="39" t="s">
        <v>44</v>
      </c>
      <c r="D89" s="40">
        <v>2</v>
      </c>
    </row>
    <row r="90" spans="1:4" s="36" customFormat="1" ht="15.75" thickBot="1" x14ac:dyDescent="0.3">
      <c r="A90" s="39" t="s">
        <v>80</v>
      </c>
      <c r="B90" s="40">
        <v>8526.5499999999993</v>
      </c>
      <c r="C90" s="39" t="s">
        <v>44</v>
      </c>
      <c r="D90" s="40">
        <v>5</v>
      </c>
    </row>
    <row r="91" spans="1:4" s="36" customFormat="1" ht="15.75" thickBot="1" x14ac:dyDescent="0.3">
      <c r="A91" s="39" t="s">
        <v>97</v>
      </c>
      <c r="B91" s="40">
        <v>85008.88</v>
      </c>
      <c r="C91" s="39" t="s">
        <v>4</v>
      </c>
      <c r="D91" s="40">
        <v>34697.5</v>
      </c>
    </row>
    <row r="92" spans="1:4" s="36" customFormat="1" ht="15.75" thickBot="1" x14ac:dyDescent="0.3">
      <c r="A92" s="39" t="s">
        <v>98</v>
      </c>
      <c r="B92" s="40">
        <v>82184.429999999993</v>
      </c>
      <c r="C92" s="39" t="s">
        <v>4</v>
      </c>
      <c r="D92" s="40">
        <v>29885.25</v>
      </c>
    </row>
    <row r="93" spans="1:4" s="36" customFormat="1" ht="15.75" thickBot="1" x14ac:dyDescent="0.3">
      <c r="A93" s="39" t="s">
        <v>111</v>
      </c>
      <c r="B93" s="40">
        <v>10714.05</v>
      </c>
      <c r="C93" s="39" t="s">
        <v>5</v>
      </c>
      <c r="D93" s="40">
        <v>9</v>
      </c>
    </row>
    <row r="94" spans="1:4" s="36" customFormat="1" ht="15.75" thickBot="1" x14ac:dyDescent="0.3">
      <c r="A94" s="39" t="s">
        <v>122</v>
      </c>
      <c r="B94" s="49">
        <v>666.56</v>
      </c>
      <c r="C94" s="39" t="s">
        <v>44</v>
      </c>
      <c r="D94" s="45">
        <v>8</v>
      </c>
    </row>
    <row r="95" spans="1:4" x14ac:dyDescent="0.25">
      <c r="A95" s="19" t="s">
        <v>27</v>
      </c>
      <c r="B95" s="31">
        <f>B96+B97</f>
        <v>34499.839999999997</v>
      </c>
      <c r="C95" s="37" t="s">
        <v>53</v>
      </c>
      <c r="D95" s="18"/>
    </row>
    <row r="96" spans="1:4" ht="30" x14ac:dyDescent="0.25">
      <c r="A96" s="24" t="s">
        <v>7</v>
      </c>
      <c r="B96" s="34">
        <f>D96*5*12</f>
        <v>7200</v>
      </c>
      <c r="C96" s="25" t="s">
        <v>6</v>
      </c>
      <c r="D96" s="21">
        <v>120</v>
      </c>
    </row>
    <row r="97" spans="1:8" x14ac:dyDescent="0.25">
      <c r="A97" s="27" t="s">
        <v>36</v>
      </c>
      <c r="B97" s="34">
        <v>27299.84</v>
      </c>
      <c r="C97" s="17" t="s">
        <v>53</v>
      </c>
      <c r="D97" s="21"/>
    </row>
    <row r="98" spans="1:8" x14ac:dyDescent="0.25">
      <c r="A98" s="16" t="s">
        <v>118</v>
      </c>
      <c r="B98" s="31">
        <f>B12+B15+B18+B20+B27+B37+B67+B68+B69+B70+B74+B77+B80+B84</f>
        <v>1525179.7399999998</v>
      </c>
      <c r="C98" s="37" t="s">
        <v>53</v>
      </c>
      <c r="D98" s="18"/>
      <c r="H98" s="1" t="e">
        <f>B98='[1]Работы 2020'!C68</f>
        <v>#REF!</v>
      </c>
    </row>
    <row r="99" spans="1:8" x14ac:dyDescent="0.25">
      <c r="A99" s="16" t="s">
        <v>119</v>
      </c>
      <c r="B99" s="31">
        <f>B98*1.2+B95</f>
        <v>1864715.5279999997</v>
      </c>
      <c r="C99" s="37" t="s">
        <v>53</v>
      </c>
      <c r="D99" s="18"/>
    </row>
    <row r="100" spans="1:8" x14ac:dyDescent="0.25">
      <c r="A100" s="16" t="s">
        <v>120</v>
      </c>
      <c r="B100" s="31">
        <f>B5+B8-B99</f>
        <v>-221410.62799999979</v>
      </c>
      <c r="C100" s="37" t="s">
        <v>53</v>
      </c>
      <c r="D100" s="18"/>
    </row>
    <row r="101" spans="1:8" ht="28.5" x14ac:dyDescent="0.25">
      <c r="A101" s="19" t="s">
        <v>121</v>
      </c>
      <c r="B101" s="31">
        <f>B100+B7</f>
        <v>-283774.6679999996</v>
      </c>
      <c r="C101" s="37" t="s">
        <v>53</v>
      </c>
      <c r="D101" s="18"/>
    </row>
  </sheetData>
  <sheetProtection formatCells="0" formatColumn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73"/>
  <sheetViews>
    <sheetView workbookViewId="0">
      <pane ySplit="3" topLeftCell="A46" activePane="bottomLeft" state="frozen"/>
      <selection pane="bottomLeft" activeCell="B74" sqref="B74"/>
    </sheetView>
  </sheetViews>
  <sheetFormatPr defaultRowHeight="15" x14ac:dyDescent="0.25"/>
  <cols>
    <col min="1" max="1" width="70.5703125" style="36" customWidth="1"/>
    <col min="2" max="2" width="12.5703125" style="36" customWidth="1"/>
    <col min="3" max="3" width="20.5703125" style="36" customWidth="1"/>
    <col min="4" max="4" width="12.5703125" style="36" customWidth="1"/>
    <col min="5" max="16384" width="9.140625" style="36"/>
  </cols>
  <sheetData>
    <row r="2" spans="1:4" x14ac:dyDescent="0.25">
      <c r="A2" s="36" t="s">
        <v>54</v>
      </c>
    </row>
    <row r="3" spans="1:4" x14ac:dyDescent="0.25">
      <c r="A3" s="36" t="s">
        <v>40</v>
      </c>
    </row>
    <row r="4" spans="1:4" ht="15.75" thickBot="1" x14ac:dyDescent="0.3"/>
    <row r="5" spans="1:4" ht="15.75" thickBot="1" x14ac:dyDescent="0.3">
      <c r="A5" s="38" t="s">
        <v>39</v>
      </c>
      <c r="B5" s="38" t="s">
        <v>42</v>
      </c>
      <c r="C5" s="38" t="s">
        <v>38</v>
      </c>
      <c r="D5" s="38" t="s">
        <v>37</v>
      </c>
    </row>
    <row r="6" spans="1:4" s="44" customFormat="1" ht="15.75" thickBot="1" x14ac:dyDescent="0.3">
      <c r="A6" s="42" t="s">
        <v>55</v>
      </c>
      <c r="B6" s="43">
        <v>2152.4699999999998</v>
      </c>
      <c r="C6" s="42" t="s">
        <v>44</v>
      </c>
      <c r="D6" s="43">
        <v>1</v>
      </c>
    </row>
    <row r="7" spans="1:4" s="44" customFormat="1" ht="15.75" thickBot="1" x14ac:dyDescent="0.3">
      <c r="A7" s="42" t="s">
        <v>56</v>
      </c>
      <c r="B7" s="43">
        <v>15068.11</v>
      </c>
      <c r="C7" s="42" t="s">
        <v>15</v>
      </c>
      <c r="D7" s="43">
        <v>233</v>
      </c>
    </row>
    <row r="8" spans="1:4" s="44" customFormat="1" ht="15.75" thickBot="1" x14ac:dyDescent="0.3">
      <c r="A8" s="42" t="s">
        <v>29</v>
      </c>
      <c r="B8" s="43">
        <v>11343</v>
      </c>
      <c r="C8" s="42" t="s">
        <v>30</v>
      </c>
      <c r="D8" s="43">
        <v>20</v>
      </c>
    </row>
    <row r="9" spans="1:4" s="44" customFormat="1" ht="15.75" thickBot="1" x14ac:dyDescent="0.3">
      <c r="A9" s="42" t="s">
        <v>57</v>
      </c>
      <c r="B9" s="43">
        <v>3469.8</v>
      </c>
      <c r="C9" s="42" t="s">
        <v>4</v>
      </c>
      <c r="D9" s="43">
        <v>34698</v>
      </c>
    </row>
    <row r="10" spans="1:4" s="44" customFormat="1" ht="15.75" thickBot="1" x14ac:dyDescent="0.3">
      <c r="A10" s="42" t="s">
        <v>58</v>
      </c>
      <c r="B10" s="43">
        <v>3122.82</v>
      </c>
      <c r="C10" s="42" t="s">
        <v>4</v>
      </c>
      <c r="D10" s="43">
        <v>34698</v>
      </c>
    </row>
    <row r="11" spans="1:4" s="44" customFormat="1" ht="15.75" thickBot="1" x14ac:dyDescent="0.3">
      <c r="A11" s="42" t="s">
        <v>59</v>
      </c>
      <c r="B11" s="43">
        <v>4174.6899999999996</v>
      </c>
      <c r="C11" s="42" t="s">
        <v>4</v>
      </c>
      <c r="D11" s="43">
        <v>1434.6</v>
      </c>
    </row>
    <row r="12" spans="1:4" s="44" customFormat="1" ht="15.75" thickBot="1" x14ac:dyDescent="0.3">
      <c r="A12" s="42" t="s">
        <v>60</v>
      </c>
      <c r="B12" s="43">
        <v>3652.5</v>
      </c>
      <c r="C12" s="42" t="s">
        <v>4</v>
      </c>
      <c r="D12" s="43">
        <v>2435</v>
      </c>
    </row>
    <row r="13" spans="1:4" s="44" customFormat="1" ht="15.75" thickBot="1" x14ac:dyDescent="0.3">
      <c r="A13" s="42" t="s">
        <v>33</v>
      </c>
      <c r="B13" s="43">
        <v>2451</v>
      </c>
      <c r="C13" s="42" t="s">
        <v>4</v>
      </c>
      <c r="D13" s="43">
        <v>1634</v>
      </c>
    </row>
    <row r="14" spans="1:4" s="44" customFormat="1" ht="15.75" thickBot="1" x14ac:dyDescent="0.3">
      <c r="A14" s="42" t="s">
        <v>61</v>
      </c>
      <c r="B14" s="43">
        <v>621.82000000000005</v>
      </c>
      <c r="C14" s="42" t="s">
        <v>62</v>
      </c>
      <c r="D14" s="43">
        <v>0.2</v>
      </c>
    </row>
    <row r="15" spans="1:4" s="44" customFormat="1" ht="15.75" thickBot="1" x14ac:dyDescent="0.3">
      <c r="A15" s="42" t="s">
        <v>63</v>
      </c>
      <c r="B15" s="43">
        <v>2331</v>
      </c>
      <c r="C15" s="42" t="s">
        <v>46</v>
      </c>
      <c r="D15" s="43">
        <v>300</v>
      </c>
    </row>
    <row r="16" spans="1:4" s="44" customFormat="1" ht="15.75" thickBot="1" x14ac:dyDescent="0.3">
      <c r="A16" s="42" t="s">
        <v>31</v>
      </c>
      <c r="B16" s="43">
        <v>5665.52</v>
      </c>
      <c r="C16" s="42" t="s">
        <v>32</v>
      </c>
      <c r="D16" s="43">
        <v>7</v>
      </c>
    </row>
    <row r="17" spans="1:4" s="44" customFormat="1" ht="15.75" thickBot="1" x14ac:dyDescent="0.3">
      <c r="A17" s="42" t="s">
        <v>64</v>
      </c>
      <c r="B17" s="43">
        <v>736.57</v>
      </c>
      <c r="C17" s="42" t="s">
        <v>44</v>
      </c>
      <c r="D17" s="43">
        <v>1</v>
      </c>
    </row>
    <row r="18" spans="1:4" s="44" customFormat="1" ht="15.75" thickBot="1" x14ac:dyDescent="0.3">
      <c r="A18" s="42" t="s">
        <v>65</v>
      </c>
      <c r="B18" s="43">
        <v>2217.9</v>
      </c>
      <c r="C18" s="42" t="s">
        <v>44</v>
      </c>
      <c r="D18" s="43">
        <v>3</v>
      </c>
    </row>
    <row r="19" spans="1:4" s="44" customFormat="1" ht="15.75" thickBot="1" x14ac:dyDescent="0.3">
      <c r="A19" s="42" t="s">
        <v>66</v>
      </c>
      <c r="B19" s="43">
        <v>3801.52</v>
      </c>
      <c r="C19" s="42" t="s">
        <v>44</v>
      </c>
      <c r="D19" s="43">
        <v>4</v>
      </c>
    </row>
    <row r="20" spans="1:4" s="44" customFormat="1" ht="15.75" thickBot="1" x14ac:dyDescent="0.3">
      <c r="A20" s="42" t="s">
        <v>67</v>
      </c>
      <c r="B20" s="43">
        <v>128458.22</v>
      </c>
      <c r="C20" s="42" t="s">
        <v>68</v>
      </c>
      <c r="D20" s="43">
        <v>2</v>
      </c>
    </row>
    <row r="21" spans="1:4" s="44" customFormat="1" ht="15.75" thickBot="1" x14ac:dyDescent="0.3">
      <c r="A21" s="42" t="s">
        <v>43</v>
      </c>
      <c r="B21" s="43">
        <v>79.400000000000006</v>
      </c>
      <c r="C21" s="42" t="s">
        <v>44</v>
      </c>
      <c r="D21" s="43">
        <v>1</v>
      </c>
    </row>
    <row r="22" spans="1:4" s="44" customFormat="1" ht="15.75" thickBot="1" x14ac:dyDescent="0.3">
      <c r="A22" s="42" t="s">
        <v>69</v>
      </c>
      <c r="B22" s="43">
        <v>3331.38</v>
      </c>
      <c r="C22" s="42" t="s">
        <v>44</v>
      </c>
      <c r="D22" s="43">
        <v>2</v>
      </c>
    </row>
    <row r="23" spans="1:4" s="44" customFormat="1" ht="15.75" thickBot="1" x14ac:dyDescent="0.3">
      <c r="A23" s="42" t="s">
        <v>45</v>
      </c>
      <c r="B23" s="43">
        <v>929.44</v>
      </c>
      <c r="C23" s="42" t="s">
        <v>44</v>
      </c>
      <c r="D23" s="43">
        <v>4</v>
      </c>
    </row>
    <row r="24" spans="1:4" s="44" customFormat="1" ht="15.75" thickBot="1" x14ac:dyDescent="0.3">
      <c r="A24" s="42" t="s">
        <v>70</v>
      </c>
      <c r="B24" s="43">
        <v>12295.08</v>
      </c>
      <c r="C24" s="42" t="s">
        <v>71</v>
      </c>
      <c r="D24" s="43">
        <v>1</v>
      </c>
    </row>
    <row r="25" spans="1:4" s="44" customFormat="1" ht="15.75" thickBot="1" x14ac:dyDescent="0.3">
      <c r="A25" s="42" t="s">
        <v>47</v>
      </c>
      <c r="B25" s="43">
        <v>666.76</v>
      </c>
      <c r="C25" s="42" t="s">
        <v>44</v>
      </c>
      <c r="D25" s="43">
        <v>2</v>
      </c>
    </row>
    <row r="26" spans="1:4" s="44" customFormat="1" ht="15.75" thickBot="1" x14ac:dyDescent="0.3">
      <c r="A26" s="42" t="s">
        <v>72</v>
      </c>
      <c r="B26" s="43">
        <v>589.87</v>
      </c>
      <c r="C26" s="42" t="s">
        <v>4</v>
      </c>
      <c r="D26" s="43">
        <v>34698</v>
      </c>
    </row>
    <row r="27" spans="1:4" s="44" customFormat="1" ht="15.75" thickBot="1" x14ac:dyDescent="0.3">
      <c r="A27" s="42" t="s">
        <v>73</v>
      </c>
      <c r="B27" s="43">
        <v>589.87</v>
      </c>
      <c r="C27" s="42" t="s">
        <v>4</v>
      </c>
      <c r="D27" s="43">
        <v>34698</v>
      </c>
    </row>
    <row r="28" spans="1:4" s="44" customFormat="1" ht="15.75" thickBot="1" x14ac:dyDescent="0.3">
      <c r="A28" s="42" t="s">
        <v>74</v>
      </c>
      <c r="B28" s="43">
        <v>2670.01</v>
      </c>
      <c r="C28" s="42" t="s">
        <v>75</v>
      </c>
      <c r="D28" s="43">
        <v>7</v>
      </c>
    </row>
    <row r="29" spans="1:4" s="44" customFormat="1" ht="15.75" thickBot="1" x14ac:dyDescent="0.3">
      <c r="A29" s="42" t="s">
        <v>76</v>
      </c>
      <c r="B29" s="43">
        <v>1117.43</v>
      </c>
      <c r="C29" s="42" t="s">
        <v>44</v>
      </c>
      <c r="D29" s="43">
        <v>1</v>
      </c>
    </row>
    <row r="30" spans="1:4" s="44" customFormat="1" ht="15.75" thickBot="1" x14ac:dyDescent="0.3">
      <c r="A30" s="42" t="s">
        <v>48</v>
      </c>
      <c r="B30" s="43">
        <v>418.08</v>
      </c>
      <c r="C30" s="42" t="s">
        <v>5</v>
      </c>
      <c r="D30" s="43">
        <v>3</v>
      </c>
    </row>
    <row r="31" spans="1:4" s="44" customFormat="1" ht="15.75" thickBot="1" x14ac:dyDescent="0.3">
      <c r="A31" s="42" t="s">
        <v>77</v>
      </c>
      <c r="B31" s="43">
        <v>286319</v>
      </c>
      <c r="C31" s="42" t="s">
        <v>75</v>
      </c>
      <c r="D31" s="43">
        <v>1</v>
      </c>
    </row>
    <row r="32" spans="1:4" s="44" customFormat="1" ht="15.75" thickBot="1" x14ac:dyDescent="0.3">
      <c r="A32" s="42" t="s">
        <v>49</v>
      </c>
      <c r="B32" s="43">
        <v>464.72</v>
      </c>
      <c r="C32" s="42" t="s">
        <v>44</v>
      </c>
      <c r="D32" s="43">
        <v>2</v>
      </c>
    </row>
    <row r="33" spans="1:4" s="44" customFormat="1" ht="15.75" thickBot="1" x14ac:dyDescent="0.3">
      <c r="A33" s="42" t="s">
        <v>78</v>
      </c>
      <c r="B33" s="43">
        <v>435.01</v>
      </c>
      <c r="C33" s="42" t="s">
        <v>44</v>
      </c>
      <c r="D33" s="43">
        <v>1</v>
      </c>
    </row>
    <row r="34" spans="1:4" s="44" customFormat="1" ht="15.75" thickBot="1" x14ac:dyDescent="0.3">
      <c r="A34" s="42" t="s">
        <v>79</v>
      </c>
      <c r="B34" s="43">
        <v>205.37</v>
      </c>
      <c r="C34" s="42" t="s">
        <v>44</v>
      </c>
      <c r="D34" s="43">
        <v>1</v>
      </c>
    </row>
    <row r="35" spans="1:4" s="44" customFormat="1" ht="15.75" thickBot="1" x14ac:dyDescent="0.3">
      <c r="A35" s="42" t="s">
        <v>80</v>
      </c>
      <c r="B35" s="43">
        <v>8526.5499999999993</v>
      </c>
      <c r="C35" s="42" t="s">
        <v>44</v>
      </c>
      <c r="D35" s="43">
        <v>5</v>
      </c>
    </row>
    <row r="36" spans="1:4" s="44" customFormat="1" ht="15.75" thickBot="1" x14ac:dyDescent="0.3">
      <c r="A36" s="42" t="s">
        <v>81</v>
      </c>
      <c r="B36" s="43">
        <v>4167</v>
      </c>
      <c r="C36" s="42" t="s">
        <v>32</v>
      </c>
      <c r="D36" s="43">
        <v>6</v>
      </c>
    </row>
    <row r="37" spans="1:4" s="44" customFormat="1" ht="15.75" thickBot="1" x14ac:dyDescent="0.3">
      <c r="A37" s="42" t="s">
        <v>82</v>
      </c>
      <c r="B37" s="43">
        <v>537.21</v>
      </c>
      <c r="C37" s="42" t="s">
        <v>44</v>
      </c>
      <c r="D37" s="43">
        <v>1</v>
      </c>
    </row>
    <row r="38" spans="1:4" s="44" customFormat="1" ht="15.75" thickBot="1" x14ac:dyDescent="0.3">
      <c r="A38" s="42" t="s">
        <v>50</v>
      </c>
      <c r="B38" s="43">
        <v>3049.95</v>
      </c>
      <c r="C38" s="42" t="s">
        <v>44</v>
      </c>
      <c r="D38" s="43">
        <v>5</v>
      </c>
    </row>
    <row r="39" spans="1:4" s="44" customFormat="1" ht="15.75" thickBot="1" x14ac:dyDescent="0.3">
      <c r="A39" s="42" t="s">
        <v>83</v>
      </c>
      <c r="B39" s="43">
        <v>4249</v>
      </c>
      <c r="C39" s="42" t="s">
        <v>5</v>
      </c>
      <c r="D39" s="43">
        <v>3.5</v>
      </c>
    </row>
    <row r="40" spans="1:4" s="44" customFormat="1" ht="15.75" thickBot="1" x14ac:dyDescent="0.3">
      <c r="A40" s="42" t="s">
        <v>84</v>
      </c>
      <c r="B40" s="43">
        <v>21969.61</v>
      </c>
      <c r="C40" s="42" t="s">
        <v>44</v>
      </c>
      <c r="D40" s="43">
        <v>17</v>
      </c>
    </row>
    <row r="41" spans="1:4" s="44" customFormat="1" ht="15.75" thickBot="1" x14ac:dyDescent="0.3">
      <c r="A41" s="42" t="s">
        <v>51</v>
      </c>
      <c r="B41" s="43">
        <v>2602.5</v>
      </c>
      <c r="C41" s="42" t="s">
        <v>5</v>
      </c>
      <c r="D41" s="43">
        <v>1.5</v>
      </c>
    </row>
    <row r="42" spans="1:4" s="44" customFormat="1" ht="15.75" thickBot="1" x14ac:dyDescent="0.3">
      <c r="A42" s="42" t="s">
        <v>85</v>
      </c>
      <c r="B42" s="43">
        <v>5871.99</v>
      </c>
      <c r="C42" s="42" t="s">
        <v>5</v>
      </c>
      <c r="D42" s="43">
        <v>3</v>
      </c>
    </row>
    <row r="43" spans="1:4" s="44" customFormat="1" ht="15.75" thickBot="1" x14ac:dyDescent="0.3">
      <c r="A43" s="42" t="s">
        <v>86</v>
      </c>
      <c r="B43" s="43">
        <v>1080</v>
      </c>
      <c r="C43" s="42" t="s">
        <v>5</v>
      </c>
      <c r="D43" s="43">
        <v>2</v>
      </c>
    </row>
    <row r="44" spans="1:4" s="44" customFormat="1" ht="15.75" thickBot="1" x14ac:dyDescent="0.3">
      <c r="A44" s="42" t="s">
        <v>87</v>
      </c>
      <c r="B44" s="43">
        <v>844.5</v>
      </c>
      <c r="C44" s="42" t="s">
        <v>5</v>
      </c>
      <c r="D44" s="43">
        <v>1.5</v>
      </c>
    </row>
    <row r="45" spans="1:4" s="44" customFormat="1" ht="15.75" thickBot="1" x14ac:dyDescent="0.3">
      <c r="A45" s="42" t="s">
        <v>88</v>
      </c>
      <c r="B45" s="43">
        <v>1366.8</v>
      </c>
      <c r="C45" s="42" t="s">
        <v>44</v>
      </c>
      <c r="D45" s="43">
        <v>1.5</v>
      </c>
    </row>
    <row r="46" spans="1:4" s="44" customFormat="1" ht="15.75" thickBot="1" x14ac:dyDescent="0.3">
      <c r="A46" s="42" t="s">
        <v>89</v>
      </c>
      <c r="B46" s="43">
        <v>931.58</v>
      </c>
      <c r="C46" s="42" t="s">
        <v>44</v>
      </c>
      <c r="D46" s="43">
        <v>1</v>
      </c>
    </row>
    <row r="47" spans="1:4" s="44" customFormat="1" ht="15.75" thickBot="1" x14ac:dyDescent="0.3">
      <c r="A47" s="42" t="s">
        <v>90</v>
      </c>
      <c r="B47" s="43">
        <v>1096</v>
      </c>
      <c r="C47" s="42" t="s">
        <v>5</v>
      </c>
      <c r="D47" s="43">
        <v>1</v>
      </c>
    </row>
    <row r="48" spans="1:4" s="44" customFormat="1" ht="15.75" thickBot="1" x14ac:dyDescent="0.3">
      <c r="A48" s="42" t="s">
        <v>91</v>
      </c>
      <c r="B48" s="43">
        <v>31228.2</v>
      </c>
      <c r="C48" s="42" t="s">
        <v>5</v>
      </c>
      <c r="D48" s="43">
        <v>34698</v>
      </c>
    </row>
    <row r="49" spans="1:4" s="44" customFormat="1" ht="15.75" thickBot="1" x14ac:dyDescent="0.3">
      <c r="A49" s="42" t="s">
        <v>92</v>
      </c>
      <c r="B49" s="43">
        <v>33310.080000000002</v>
      </c>
      <c r="C49" s="42" t="s">
        <v>4</v>
      </c>
      <c r="D49" s="43">
        <v>34698</v>
      </c>
    </row>
    <row r="50" spans="1:4" s="44" customFormat="1" ht="15.75" thickBot="1" x14ac:dyDescent="0.3">
      <c r="A50" s="42" t="s">
        <v>93</v>
      </c>
      <c r="B50" s="43">
        <v>7980.54</v>
      </c>
      <c r="C50" s="42" t="s">
        <v>4</v>
      </c>
      <c r="D50" s="43">
        <v>34698</v>
      </c>
    </row>
    <row r="51" spans="1:4" s="44" customFormat="1" ht="15.75" thickBot="1" x14ac:dyDescent="0.3">
      <c r="A51" s="42" t="s">
        <v>94</v>
      </c>
      <c r="B51" s="43">
        <v>8674.5</v>
      </c>
      <c r="C51" s="42" t="s">
        <v>4</v>
      </c>
      <c r="D51" s="43">
        <v>34698</v>
      </c>
    </row>
    <row r="52" spans="1:4" s="44" customFormat="1" ht="15.75" thickBot="1" x14ac:dyDescent="0.3">
      <c r="A52" s="42" t="s">
        <v>95</v>
      </c>
      <c r="B52" s="43">
        <v>53262.84</v>
      </c>
      <c r="C52" s="42" t="s">
        <v>4</v>
      </c>
      <c r="D52" s="43">
        <v>32086.05</v>
      </c>
    </row>
    <row r="53" spans="1:4" s="44" customFormat="1" ht="15.75" thickBot="1" x14ac:dyDescent="0.3">
      <c r="A53" s="42" t="s">
        <v>96</v>
      </c>
      <c r="B53" s="43">
        <v>60443.75</v>
      </c>
      <c r="C53" s="42" t="s">
        <v>4</v>
      </c>
      <c r="D53" s="43">
        <v>31812.5</v>
      </c>
    </row>
    <row r="54" spans="1:4" s="44" customFormat="1" ht="15.75" thickBot="1" x14ac:dyDescent="0.3">
      <c r="A54" s="42" t="s">
        <v>97</v>
      </c>
      <c r="B54" s="43">
        <v>85008.88</v>
      </c>
      <c r="C54" s="42" t="s">
        <v>4</v>
      </c>
      <c r="D54" s="43">
        <v>34697.5</v>
      </c>
    </row>
    <row r="55" spans="1:4" s="44" customFormat="1" ht="15.75" thickBot="1" x14ac:dyDescent="0.3">
      <c r="A55" s="42" t="s">
        <v>98</v>
      </c>
      <c r="B55" s="43">
        <v>66281.179999999993</v>
      </c>
      <c r="C55" s="42" t="s">
        <v>4</v>
      </c>
      <c r="D55" s="43">
        <v>24102.25</v>
      </c>
    </row>
    <row r="56" spans="1:4" s="44" customFormat="1" ht="15.75" thickBot="1" x14ac:dyDescent="0.3">
      <c r="A56" s="42" t="s">
        <v>99</v>
      </c>
      <c r="B56" s="43">
        <v>137057.1</v>
      </c>
      <c r="C56" s="42" t="s">
        <v>5</v>
      </c>
      <c r="D56" s="43">
        <v>34698</v>
      </c>
    </row>
    <row r="57" spans="1:4" s="44" customFormat="1" ht="15.75" thickBot="1" x14ac:dyDescent="0.3">
      <c r="A57" s="42" t="s">
        <v>100</v>
      </c>
      <c r="B57" s="43">
        <v>142955.76</v>
      </c>
      <c r="C57" s="42" t="s">
        <v>4</v>
      </c>
      <c r="D57" s="43">
        <v>34698</v>
      </c>
    </row>
    <row r="58" spans="1:4" s="44" customFormat="1" ht="15.75" thickBot="1" x14ac:dyDescent="0.3">
      <c r="A58" s="42" t="s">
        <v>101</v>
      </c>
      <c r="B58" s="43">
        <v>2447.5</v>
      </c>
      <c r="C58" s="42" t="s">
        <v>44</v>
      </c>
      <c r="D58" s="43">
        <v>1</v>
      </c>
    </row>
    <row r="59" spans="1:4" s="44" customFormat="1" ht="15.75" thickBot="1" x14ac:dyDescent="0.3">
      <c r="A59" s="42" t="s">
        <v>52</v>
      </c>
      <c r="B59" s="43">
        <v>342.68</v>
      </c>
      <c r="C59" s="42" t="s">
        <v>44</v>
      </c>
      <c r="D59" s="43">
        <v>2</v>
      </c>
    </row>
    <row r="60" spans="1:4" s="44" customFormat="1" ht="15.75" thickBot="1" x14ac:dyDescent="0.3">
      <c r="A60" s="42" t="s">
        <v>102</v>
      </c>
      <c r="B60" s="43">
        <v>186.76</v>
      </c>
      <c r="C60" s="42" t="s">
        <v>44</v>
      </c>
      <c r="D60" s="43">
        <v>1</v>
      </c>
    </row>
    <row r="61" spans="1:4" s="44" customFormat="1" ht="15.75" thickBot="1" x14ac:dyDescent="0.3">
      <c r="A61" s="42" t="s">
        <v>34</v>
      </c>
      <c r="B61" s="43">
        <v>5198.5600000000004</v>
      </c>
      <c r="C61" s="42" t="s">
        <v>44</v>
      </c>
      <c r="D61" s="43">
        <v>16</v>
      </c>
    </row>
    <row r="62" spans="1:4" s="44" customFormat="1" ht="15.75" thickBot="1" x14ac:dyDescent="0.3">
      <c r="A62" s="42" t="s">
        <v>103</v>
      </c>
      <c r="B62" s="43">
        <v>3122.82</v>
      </c>
      <c r="C62" s="42" t="s">
        <v>4</v>
      </c>
      <c r="D62" s="43">
        <v>34698</v>
      </c>
    </row>
    <row r="63" spans="1:4" s="44" customFormat="1" ht="15.75" thickBot="1" x14ac:dyDescent="0.3">
      <c r="A63" s="42" t="s">
        <v>104</v>
      </c>
      <c r="B63" s="43">
        <v>3122.82</v>
      </c>
      <c r="C63" s="42" t="s">
        <v>4</v>
      </c>
      <c r="D63" s="43">
        <v>34698</v>
      </c>
    </row>
    <row r="64" spans="1:4" s="44" customFormat="1" ht="15.75" thickBot="1" x14ac:dyDescent="0.3">
      <c r="A64" s="42" t="s">
        <v>105</v>
      </c>
      <c r="B64" s="43">
        <v>2610.4899999999998</v>
      </c>
      <c r="C64" s="42" t="s">
        <v>4</v>
      </c>
      <c r="D64" s="43">
        <v>1</v>
      </c>
    </row>
    <row r="65" spans="1:4" s="44" customFormat="1" ht="15.75" thickBot="1" x14ac:dyDescent="0.3">
      <c r="A65" s="42" t="s">
        <v>106</v>
      </c>
      <c r="B65" s="43">
        <v>13185.24</v>
      </c>
      <c r="C65" s="42" t="s">
        <v>4</v>
      </c>
      <c r="D65" s="43">
        <v>34698</v>
      </c>
    </row>
    <row r="66" spans="1:4" s="44" customFormat="1" ht="15.75" thickBot="1" x14ac:dyDescent="0.3">
      <c r="A66" s="42" t="s">
        <v>107</v>
      </c>
      <c r="B66" s="43">
        <v>13185.24</v>
      </c>
      <c r="C66" s="42" t="s">
        <v>4</v>
      </c>
      <c r="D66" s="43">
        <v>34698</v>
      </c>
    </row>
    <row r="67" spans="1:4" s="44" customFormat="1" ht="15.75" thickBot="1" x14ac:dyDescent="0.3">
      <c r="A67" s="42" t="s">
        <v>108</v>
      </c>
      <c r="B67" s="43">
        <v>3135.2</v>
      </c>
      <c r="C67" s="42" t="s">
        <v>5</v>
      </c>
      <c r="D67" s="43">
        <v>80</v>
      </c>
    </row>
    <row r="68" spans="1:4" s="44" customFormat="1" ht="15.75" thickBot="1" x14ac:dyDescent="0.3">
      <c r="A68" s="42" t="s">
        <v>109</v>
      </c>
      <c r="B68" s="43">
        <v>34454.29</v>
      </c>
      <c r="C68" s="42" t="s">
        <v>110</v>
      </c>
      <c r="D68" s="43">
        <v>1</v>
      </c>
    </row>
    <row r="69" spans="1:4" s="44" customFormat="1" ht="15.75" thickBot="1" x14ac:dyDescent="0.3">
      <c r="A69" s="42" t="s">
        <v>111</v>
      </c>
      <c r="B69" s="43">
        <v>10714.05</v>
      </c>
      <c r="C69" s="42" t="s">
        <v>5</v>
      </c>
      <c r="D69" s="43">
        <v>9</v>
      </c>
    </row>
    <row r="70" spans="1:4" s="44" customFormat="1" ht="15.75" thickBot="1" x14ac:dyDescent="0.3">
      <c r="A70" s="42" t="s">
        <v>112</v>
      </c>
      <c r="B70" s="43">
        <v>1656.3</v>
      </c>
      <c r="C70" s="42" t="s">
        <v>5</v>
      </c>
      <c r="D70" s="43">
        <v>10</v>
      </c>
    </row>
    <row r="71" spans="1:4" ht="15.75" thickBot="1" x14ac:dyDescent="0.3">
      <c r="A71" s="39"/>
      <c r="B71" s="41">
        <f>SUM(B6:B70)</f>
        <v>1275235.83</v>
      </c>
      <c r="C71" s="39"/>
      <c r="D71" s="40"/>
    </row>
    <row r="73" spans="1:4" x14ac:dyDescent="0.25">
      <c r="B73" s="36">
        <v>1275235.83</v>
      </c>
    </row>
  </sheetData>
  <autoFilter ref="A3:E6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1"/>
  <sheetViews>
    <sheetView topLeftCell="A28" workbookViewId="0">
      <selection activeCell="C78" sqref="C78"/>
    </sheetView>
  </sheetViews>
  <sheetFormatPr defaultRowHeight="15" x14ac:dyDescent="0.25"/>
  <cols>
    <col min="1" max="1" width="70.5703125" style="36" customWidth="1"/>
    <col min="2" max="2" width="12.5703125" style="36" customWidth="1"/>
    <col min="3" max="3" width="20.5703125" style="36" customWidth="1"/>
    <col min="4" max="4" width="12.5703125" style="36" customWidth="1"/>
    <col min="5" max="16384" width="9.140625" style="36"/>
  </cols>
  <sheetData>
    <row r="2" spans="1:4" x14ac:dyDescent="0.25">
      <c r="A2" s="36" t="s">
        <v>54</v>
      </c>
    </row>
    <row r="3" spans="1:4" x14ac:dyDescent="0.25">
      <c r="A3" s="36" t="s">
        <v>40</v>
      </c>
    </row>
    <row r="4" spans="1:4" ht="15.75" thickBot="1" x14ac:dyDescent="0.3"/>
    <row r="5" spans="1:4" ht="15.75" thickBot="1" x14ac:dyDescent="0.3">
      <c r="A5" s="38" t="s">
        <v>39</v>
      </c>
      <c r="B5" s="38" t="s">
        <v>42</v>
      </c>
      <c r="C5" s="38" t="s">
        <v>38</v>
      </c>
      <c r="D5" s="38" t="s">
        <v>37</v>
      </c>
    </row>
    <row r="6" spans="1:4" ht="15.75" thickBot="1" x14ac:dyDescent="0.3">
      <c r="A6" s="39" t="s">
        <v>55</v>
      </c>
      <c r="B6" s="45">
        <v>2152.4699999999998</v>
      </c>
      <c r="C6" s="39" t="s">
        <v>44</v>
      </c>
      <c r="D6" s="45">
        <v>1</v>
      </c>
    </row>
    <row r="7" spans="1:4" ht="15.75" thickBot="1" x14ac:dyDescent="0.3">
      <c r="A7" s="39" t="s">
        <v>56</v>
      </c>
      <c r="B7" s="45">
        <v>15068.11</v>
      </c>
      <c r="C7" s="39" t="s">
        <v>15</v>
      </c>
      <c r="D7" s="45">
        <v>233</v>
      </c>
    </row>
    <row r="8" spans="1:4" ht="15.75" thickBot="1" x14ac:dyDescent="0.3">
      <c r="A8" s="39" t="s">
        <v>29</v>
      </c>
      <c r="B8" s="45">
        <v>11343</v>
      </c>
      <c r="C8" s="39" t="s">
        <v>30</v>
      </c>
      <c r="D8" s="45">
        <v>20</v>
      </c>
    </row>
    <row r="9" spans="1:4" ht="15.75" thickBot="1" x14ac:dyDescent="0.3">
      <c r="A9" s="39" t="s">
        <v>57</v>
      </c>
      <c r="B9" s="45">
        <v>3469.8</v>
      </c>
      <c r="C9" s="39" t="s">
        <v>4</v>
      </c>
      <c r="D9" s="45">
        <v>34698</v>
      </c>
    </row>
    <row r="10" spans="1:4" ht="15.75" thickBot="1" x14ac:dyDescent="0.3">
      <c r="A10" s="39" t="s">
        <v>58</v>
      </c>
      <c r="B10" s="45">
        <v>3122.82</v>
      </c>
      <c r="C10" s="39" t="s">
        <v>4</v>
      </c>
      <c r="D10" s="45">
        <v>34698</v>
      </c>
    </row>
    <row r="11" spans="1:4" ht="15.75" thickBot="1" x14ac:dyDescent="0.3">
      <c r="A11" s="39" t="s">
        <v>59</v>
      </c>
      <c r="B11" s="45">
        <v>4174.6899999999996</v>
      </c>
      <c r="C11" s="39" t="s">
        <v>4</v>
      </c>
      <c r="D11" s="45">
        <v>1434.6</v>
      </c>
    </row>
    <row r="12" spans="1:4" ht="15.75" thickBot="1" x14ac:dyDescent="0.3">
      <c r="A12" s="39" t="s">
        <v>60</v>
      </c>
      <c r="B12" s="45">
        <v>3652.5</v>
      </c>
      <c r="C12" s="39" t="s">
        <v>4</v>
      </c>
      <c r="D12" s="45">
        <v>2435</v>
      </c>
    </row>
    <row r="13" spans="1:4" ht="15.75" thickBot="1" x14ac:dyDescent="0.3">
      <c r="A13" s="39" t="s">
        <v>33</v>
      </c>
      <c r="B13" s="45">
        <v>2451</v>
      </c>
      <c r="C13" s="39" t="s">
        <v>4</v>
      </c>
      <c r="D13" s="45">
        <v>1634</v>
      </c>
    </row>
    <row r="14" spans="1:4" ht="15.75" thickBot="1" x14ac:dyDescent="0.3">
      <c r="A14" s="39" t="s">
        <v>61</v>
      </c>
      <c r="B14" s="45">
        <v>621.82000000000005</v>
      </c>
      <c r="C14" s="39" t="s">
        <v>62</v>
      </c>
      <c r="D14" s="45">
        <v>0.2</v>
      </c>
    </row>
    <row r="15" spans="1:4" ht="15.75" thickBot="1" x14ac:dyDescent="0.3">
      <c r="A15" s="39" t="s">
        <v>63</v>
      </c>
      <c r="B15" s="45">
        <v>2331</v>
      </c>
      <c r="C15" s="39" t="s">
        <v>46</v>
      </c>
      <c r="D15" s="45">
        <v>300</v>
      </c>
    </row>
    <row r="16" spans="1:4" ht="15.75" thickBot="1" x14ac:dyDescent="0.3">
      <c r="A16" s="39" t="s">
        <v>31</v>
      </c>
      <c r="B16" s="45">
        <v>5665.52</v>
      </c>
      <c r="C16" s="39" t="s">
        <v>32</v>
      </c>
      <c r="D16" s="45">
        <v>7</v>
      </c>
    </row>
    <row r="17" spans="1:4" ht="15.75" thickBot="1" x14ac:dyDescent="0.3">
      <c r="A17" s="39" t="s">
        <v>64</v>
      </c>
      <c r="B17" s="45">
        <v>736.57</v>
      </c>
      <c r="C17" s="39" t="s">
        <v>44</v>
      </c>
      <c r="D17" s="45">
        <v>1</v>
      </c>
    </row>
    <row r="18" spans="1:4" ht="15.75" thickBot="1" x14ac:dyDescent="0.3">
      <c r="A18" s="39" t="s">
        <v>65</v>
      </c>
      <c r="B18" s="45">
        <v>2217.9</v>
      </c>
      <c r="C18" s="39" t="s">
        <v>44</v>
      </c>
      <c r="D18" s="45">
        <v>3</v>
      </c>
    </row>
    <row r="19" spans="1:4" ht="15.75" thickBot="1" x14ac:dyDescent="0.3">
      <c r="A19" s="39" t="s">
        <v>66</v>
      </c>
      <c r="B19" s="45">
        <v>3801.52</v>
      </c>
      <c r="C19" s="39" t="s">
        <v>44</v>
      </c>
      <c r="D19" s="45">
        <v>4</v>
      </c>
    </row>
    <row r="20" spans="1:4" ht="15.75" thickBot="1" x14ac:dyDescent="0.3">
      <c r="A20" s="39" t="s">
        <v>67</v>
      </c>
      <c r="B20" s="45">
        <v>128458.22</v>
      </c>
      <c r="C20" s="39" t="s">
        <v>68</v>
      </c>
      <c r="D20" s="45">
        <v>2</v>
      </c>
    </row>
    <row r="21" spans="1:4" ht="15.75" thickBot="1" x14ac:dyDescent="0.3">
      <c r="A21" s="39" t="s">
        <v>43</v>
      </c>
      <c r="B21" s="45">
        <v>79.400000000000006</v>
      </c>
      <c r="C21" s="39" t="s">
        <v>44</v>
      </c>
      <c r="D21" s="45">
        <v>1</v>
      </c>
    </row>
    <row r="22" spans="1:4" ht="15.75" thickBot="1" x14ac:dyDescent="0.3">
      <c r="A22" s="39" t="s">
        <v>69</v>
      </c>
      <c r="B22" s="45">
        <v>3331.38</v>
      </c>
      <c r="C22" s="39" t="s">
        <v>44</v>
      </c>
      <c r="D22" s="45">
        <v>2</v>
      </c>
    </row>
    <row r="23" spans="1:4" ht="15.75" thickBot="1" x14ac:dyDescent="0.3">
      <c r="A23" s="39" t="s">
        <v>45</v>
      </c>
      <c r="B23" s="45">
        <v>929.44</v>
      </c>
      <c r="C23" s="39" t="s">
        <v>44</v>
      </c>
      <c r="D23" s="45">
        <v>4</v>
      </c>
    </row>
    <row r="24" spans="1:4" ht="15.75" thickBot="1" x14ac:dyDescent="0.3">
      <c r="A24" s="39" t="s">
        <v>70</v>
      </c>
      <c r="B24" s="45">
        <v>12295.08</v>
      </c>
      <c r="C24" s="39" t="s">
        <v>71</v>
      </c>
      <c r="D24" s="45">
        <v>1</v>
      </c>
    </row>
    <row r="25" spans="1:4" ht="15.75" thickBot="1" x14ac:dyDescent="0.3">
      <c r="A25" s="39" t="s">
        <v>47</v>
      </c>
      <c r="B25" s="45">
        <v>666.76</v>
      </c>
      <c r="C25" s="39" t="s">
        <v>44</v>
      </c>
      <c r="D25" s="45">
        <v>2</v>
      </c>
    </row>
    <row r="26" spans="1:4" ht="15.75" thickBot="1" x14ac:dyDescent="0.3">
      <c r="A26" s="39" t="s">
        <v>72</v>
      </c>
      <c r="B26" s="45">
        <v>589.87</v>
      </c>
      <c r="C26" s="39" t="s">
        <v>4</v>
      </c>
      <c r="D26" s="45">
        <v>34698</v>
      </c>
    </row>
    <row r="27" spans="1:4" ht="15.75" thickBot="1" x14ac:dyDescent="0.3">
      <c r="A27" s="39" t="s">
        <v>73</v>
      </c>
      <c r="B27" s="45">
        <v>589.87</v>
      </c>
      <c r="C27" s="39" t="s">
        <v>4</v>
      </c>
      <c r="D27" s="45">
        <v>34698</v>
      </c>
    </row>
    <row r="28" spans="1:4" ht="15.75" thickBot="1" x14ac:dyDescent="0.3">
      <c r="A28" s="39" t="s">
        <v>74</v>
      </c>
      <c r="B28" s="45">
        <v>2670.01</v>
      </c>
      <c r="C28" s="39" t="s">
        <v>75</v>
      </c>
      <c r="D28" s="45">
        <v>7</v>
      </c>
    </row>
    <row r="29" spans="1:4" ht="15.75" thickBot="1" x14ac:dyDescent="0.3">
      <c r="A29" s="39" t="s">
        <v>76</v>
      </c>
      <c r="B29" s="45">
        <v>1117.43</v>
      </c>
      <c r="C29" s="39" t="s">
        <v>44</v>
      </c>
      <c r="D29" s="45">
        <v>1</v>
      </c>
    </row>
    <row r="30" spans="1:4" ht="15.75" thickBot="1" x14ac:dyDescent="0.3">
      <c r="A30" s="39" t="s">
        <v>122</v>
      </c>
      <c r="B30" s="48">
        <v>666.56</v>
      </c>
      <c r="C30" s="39" t="s">
        <v>44</v>
      </c>
      <c r="D30" s="45">
        <v>8</v>
      </c>
    </row>
    <row r="31" spans="1:4" ht="15.75" thickBot="1" x14ac:dyDescent="0.3">
      <c r="A31" s="39" t="s">
        <v>48</v>
      </c>
      <c r="B31" s="45">
        <v>418.08</v>
      </c>
      <c r="C31" s="39" t="s">
        <v>5</v>
      </c>
      <c r="D31" s="45">
        <v>3</v>
      </c>
    </row>
    <row r="32" spans="1:4" ht="15.75" thickBot="1" x14ac:dyDescent="0.3">
      <c r="A32" s="39" t="s">
        <v>77</v>
      </c>
      <c r="B32" s="45">
        <v>286319</v>
      </c>
      <c r="C32" s="39" t="s">
        <v>75</v>
      </c>
      <c r="D32" s="45">
        <v>1</v>
      </c>
    </row>
    <row r="33" spans="1:4" ht="15.75" thickBot="1" x14ac:dyDescent="0.3">
      <c r="A33" s="39" t="s">
        <v>49</v>
      </c>
      <c r="B33" s="45">
        <v>464.72</v>
      </c>
      <c r="C33" s="39" t="s">
        <v>44</v>
      </c>
      <c r="D33" s="45">
        <v>2</v>
      </c>
    </row>
    <row r="34" spans="1:4" ht="15.75" thickBot="1" x14ac:dyDescent="0.3">
      <c r="A34" s="39" t="s">
        <v>78</v>
      </c>
      <c r="B34" s="45">
        <v>435.01</v>
      </c>
      <c r="C34" s="39" t="s">
        <v>44</v>
      </c>
      <c r="D34" s="45">
        <v>1</v>
      </c>
    </row>
    <row r="35" spans="1:4" ht="15.75" thickBot="1" x14ac:dyDescent="0.3">
      <c r="A35" s="39" t="s">
        <v>123</v>
      </c>
      <c r="B35" s="48">
        <v>22723.3</v>
      </c>
      <c r="C35" s="39" t="s">
        <v>44</v>
      </c>
      <c r="D35" s="45">
        <v>1</v>
      </c>
    </row>
    <row r="36" spans="1:4" ht="15.75" thickBot="1" x14ac:dyDescent="0.3">
      <c r="A36" s="39" t="s">
        <v>79</v>
      </c>
      <c r="B36" s="45">
        <v>205.37</v>
      </c>
      <c r="C36" s="39" t="s">
        <v>44</v>
      </c>
      <c r="D36" s="45">
        <v>1</v>
      </c>
    </row>
    <row r="37" spans="1:4" ht="15.75" thickBot="1" x14ac:dyDescent="0.3">
      <c r="A37" s="39" t="s">
        <v>80</v>
      </c>
      <c r="B37" s="45">
        <v>8526.5499999999993</v>
      </c>
      <c r="C37" s="39" t="s">
        <v>44</v>
      </c>
      <c r="D37" s="45">
        <v>5</v>
      </c>
    </row>
    <row r="38" spans="1:4" ht="15.75" thickBot="1" x14ac:dyDescent="0.3">
      <c r="A38" s="39" t="s">
        <v>81</v>
      </c>
      <c r="B38" s="45">
        <v>4167</v>
      </c>
      <c r="C38" s="39" t="s">
        <v>32</v>
      </c>
      <c r="D38" s="45">
        <v>6</v>
      </c>
    </row>
    <row r="39" spans="1:4" ht="15.75" thickBot="1" x14ac:dyDescent="0.3">
      <c r="A39" s="39" t="s">
        <v>82</v>
      </c>
      <c r="B39" s="45">
        <v>537.21</v>
      </c>
      <c r="C39" s="39" t="s">
        <v>44</v>
      </c>
      <c r="D39" s="45">
        <v>1</v>
      </c>
    </row>
    <row r="40" spans="1:4" ht="15.75" thickBot="1" x14ac:dyDescent="0.3">
      <c r="A40" s="39" t="s">
        <v>50</v>
      </c>
      <c r="B40" s="45">
        <v>3049.95</v>
      </c>
      <c r="C40" s="39" t="s">
        <v>44</v>
      </c>
      <c r="D40" s="45">
        <v>5</v>
      </c>
    </row>
    <row r="41" spans="1:4" ht="15.75" thickBot="1" x14ac:dyDescent="0.3">
      <c r="A41" s="39" t="s">
        <v>83</v>
      </c>
      <c r="B41" s="45">
        <v>4249</v>
      </c>
      <c r="C41" s="39" t="s">
        <v>5</v>
      </c>
      <c r="D41" s="45">
        <v>3.5</v>
      </c>
    </row>
    <row r="42" spans="1:4" ht="15.75" thickBot="1" x14ac:dyDescent="0.3">
      <c r="A42" s="39" t="s">
        <v>84</v>
      </c>
      <c r="B42" s="45">
        <v>21969.61</v>
      </c>
      <c r="C42" s="39" t="s">
        <v>44</v>
      </c>
      <c r="D42" s="45">
        <v>17</v>
      </c>
    </row>
    <row r="43" spans="1:4" ht="15.75" thickBot="1" x14ac:dyDescent="0.3">
      <c r="A43" s="39" t="s">
        <v>51</v>
      </c>
      <c r="B43" s="45">
        <v>2602.5</v>
      </c>
      <c r="C43" s="39" t="s">
        <v>5</v>
      </c>
      <c r="D43" s="45">
        <v>1.5</v>
      </c>
    </row>
    <row r="44" spans="1:4" ht="15.75" thickBot="1" x14ac:dyDescent="0.3">
      <c r="A44" s="39" t="s">
        <v>85</v>
      </c>
      <c r="B44" s="45">
        <v>5871.99</v>
      </c>
      <c r="C44" s="39" t="s">
        <v>5</v>
      </c>
      <c r="D44" s="45">
        <v>3</v>
      </c>
    </row>
    <row r="45" spans="1:4" ht="15.75" thickBot="1" x14ac:dyDescent="0.3">
      <c r="A45" s="39" t="s">
        <v>86</v>
      </c>
      <c r="B45" s="45">
        <v>1080</v>
      </c>
      <c r="C45" s="39" t="s">
        <v>5</v>
      </c>
      <c r="D45" s="45">
        <v>2</v>
      </c>
    </row>
    <row r="46" spans="1:4" ht="15.75" thickBot="1" x14ac:dyDescent="0.3">
      <c r="A46" s="39" t="s">
        <v>87</v>
      </c>
      <c r="B46" s="45">
        <v>844.5</v>
      </c>
      <c r="C46" s="39" t="s">
        <v>5</v>
      </c>
      <c r="D46" s="45">
        <v>1.5</v>
      </c>
    </row>
    <row r="47" spans="1:4" ht="15.75" thickBot="1" x14ac:dyDescent="0.3">
      <c r="A47" s="39" t="s">
        <v>88</v>
      </c>
      <c r="B47" s="45">
        <v>1366.8</v>
      </c>
      <c r="C47" s="39" t="s">
        <v>44</v>
      </c>
      <c r="D47" s="45">
        <v>1.5</v>
      </c>
    </row>
    <row r="48" spans="1:4" ht="15.75" thickBot="1" x14ac:dyDescent="0.3">
      <c r="A48" s="39" t="s">
        <v>89</v>
      </c>
      <c r="B48" s="45">
        <v>931.58</v>
      </c>
      <c r="C48" s="39" t="s">
        <v>44</v>
      </c>
      <c r="D48" s="45">
        <v>1</v>
      </c>
    </row>
    <row r="49" spans="1:4" ht="15.75" thickBot="1" x14ac:dyDescent="0.3">
      <c r="A49" s="39" t="s">
        <v>90</v>
      </c>
      <c r="B49" s="45">
        <v>1096</v>
      </c>
      <c r="C49" s="39" t="s">
        <v>5</v>
      </c>
      <c r="D49" s="45">
        <v>1</v>
      </c>
    </row>
    <row r="50" spans="1:4" ht="15.75" thickBot="1" x14ac:dyDescent="0.3">
      <c r="A50" s="39" t="s">
        <v>91</v>
      </c>
      <c r="B50" s="45">
        <v>31228.2</v>
      </c>
      <c r="C50" s="39" t="s">
        <v>5</v>
      </c>
      <c r="D50" s="45">
        <v>34698</v>
      </c>
    </row>
    <row r="51" spans="1:4" ht="15.75" thickBot="1" x14ac:dyDescent="0.3">
      <c r="A51" s="39" t="s">
        <v>92</v>
      </c>
      <c r="B51" s="45">
        <v>33310.080000000002</v>
      </c>
      <c r="C51" s="39" t="s">
        <v>4</v>
      </c>
      <c r="D51" s="45">
        <v>34698</v>
      </c>
    </row>
    <row r="52" spans="1:4" ht="15.75" thickBot="1" x14ac:dyDescent="0.3">
      <c r="A52" s="39" t="s">
        <v>93</v>
      </c>
      <c r="B52" s="45">
        <v>7980.54</v>
      </c>
      <c r="C52" s="39" t="s">
        <v>4</v>
      </c>
      <c r="D52" s="45">
        <v>34698</v>
      </c>
    </row>
    <row r="53" spans="1:4" ht="15.75" thickBot="1" x14ac:dyDescent="0.3">
      <c r="A53" s="39" t="s">
        <v>94</v>
      </c>
      <c r="B53" s="45">
        <v>8674.5</v>
      </c>
      <c r="C53" s="39" t="s">
        <v>4</v>
      </c>
      <c r="D53" s="45">
        <v>34698</v>
      </c>
    </row>
    <row r="54" spans="1:4" ht="15.75" thickBot="1" x14ac:dyDescent="0.3">
      <c r="A54" s="39" t="s">
        <v>95</v>
      </c>
      <c r="B54" s="45">
        <v>53262.84</v>
      </c>
      <c r="C54" s="39" t="s">
        <v>4</v>
      </c>
      <c r="D54" s="45">
        <v>32086.05</v>
      </c>
    </row>
    <row r="55" spans="1:4" ht="15.75" thickBot="1" x14ac:dyDescent="0.3">
      <c r="A55" s="39" t="s">
        <v>96</v>
      </c>
      <c r="B55" s="45">
        <v>60443.75</v>
      </c>
      <c r="C55" s="39" t="s">
        <v>4</v>
      </c>
      <c r="D55" s="45">
        <v>31812.5</v>
      </c>
    </row>
    <row r="56" spans="1:4" ht="15.75" thickBot="1" x14ac:dyDescent="0.3">
      <c r="A56" s="39" t="s">
        <v>97</v>
      </c>
      <c r="B56" s="45">
        <v>85008.88</v>
      </c>
      <c r="C56" s="39" t="s">
        <v>4</v>
      </c>
      <c r="D56" s="45">
        <v>34697.5</v>
      </c>
    </row>
    <row r="57" spans="1:4" ht="15.75" thickBot="1" x14ac:dyDescent="0.3">
      <c r="A57" s="39" t="s">
        <v>98</v>
      </c>
      <c r="B57" s="45">
        <v>66281.179999999993</v>
      </c>
      <c r="C57" s="39" t="s">
        <v>4</v>
      </c>
      <c r="D57" s="45">
        <v>24102.25</v>
      </c>
    </row>
    <row r="58" spans="1:4" ht="15.75" thickBot="1" x14ac:dyDescent="0.3">
      <c r="A58" s="39" t="s">
        <v>99</v>
      </c>
      <c r="B58" s="45">
        <v>137057.1</v>
      </c>
      <c r="C58" s="39" t="s">
        <v>5</v>
      </c>
      <c r="D58" s="45">
        <v>34698</v>
      </c>
    </row>
    <row r="59" spans="1:4" ht="15.75" thickBot="1" x14ac:dyDescent="0.3">
      <c r="A59" s="39" t="s">
        <v>100</v>
      </c>
      <c r="B59" s="45">
        <v>142955.76</v>
      </c>
      <c r="C59" s="39" t="s">
        <v>4</v>
      </c>
      <c r="D59" s="45">
        <v>34698</v>
      </c>
    </row>
    <row r="60" spans="1:4" ht="15.75" thickBot="1" x14ac:dyDescent="0.3">
      <c r="A60" s="39" t="s">
        <v>101</v>
      </c>
      <c r="B60" s="45">
        <v>2447.5</v>
      </c>
      <c r="C60" s="39" t="s">
        <v>44</v>
      </c>
      <c r="D60" s="45">
        <v>1</v>
      </c>
    </row>
    <row r="61" spans="1:4" ht="15.75" thickBot="1" x14ac:dyDescent="0.3">
      <c r="A61" s="39" t="s">
        <v>124</v>
      </c>
      <c r="B61" s="48">
        <v>210650.8</v>
      </c>
      <c r="C61" s="39" t="s">
        <v>44</v>
      </c>
      <c r="D61" s="45">
        <v>1</v>
      </c>
    </row>
    <row r="62" spans="1:4" ht="15.75" thickBot="1" x14ac:dyDescent="0.3">
      <c r="A62" s="39" t="s">
        <v>52</v>
      </c>
      <c r="B62" s="45">
        <v>342.68</v>
      </c>
      <c r="C62" s="39" t="s">
        <v>44</v>
      </c>
      <c r="D62" s="45">
        <v>2</v>
      </c>
    </row>
    <row r="63" spans="1:4" ht="15.75" thickBot="1" x14ac:dyDescent="0.3">
      <c r="A63" s="39" t="s">
        <v>102</v>
      </c>
      <c r="B63" s="45">
        <v>186.76</v>
      </c>
      <c r="C63" s="39" t="s">
        <v>44</v>
      </c>
      <c r="D63" s="45">
        <v>1</v>
      </c>
    </row>
    <row r="64" spans="1:4" ht="15.75" thickBot="1" x14ac:dyDescent="0.3">
      <c r="A64" s="39" t="s">
        <v>34</v>
      </c>
      <c r="B64" s="45">
        <v>5198.5600000000004</v>
      </c>
      <c r="C64" s="39" t="s">
        <v>44</v>
      </c>
      <c r="D64" s="45">
        <v>16</v>
      </c>
    </row>
    <row r="65" spans="1:4" ht="15.75" thickBot="1" x14ac:dyDescent="0.3">
      <c r="A65" s="39" t="s">
        <v>103</v>
      </c>
      <c r="B65" s="45">
        <v>3122.82</v>
      </c>
      <c r="C65" s="39" t="s">
        <v>4</v>
      </c>
      <c r="D65" s="45">
        <v>34698</v>
      </c>
    </row>
    <row r="66" spans="1:4" ht="15.75" thickBot="1" x14ac:dyDescent="0.3">
      <c r="A66" s="39" t="s">
        <v>104</v>
      </c>
      <c r="B66" s="45">
        <v>3122.82</v>
      </c>
      <c r="C66" s="39" t="s">
        <v>4</v>
      </c>
      <c r="D66" s="45">
        <v>34698</v>
      </c>
    </row>
    <row r="67" spans="1:4" ht="15.75" thickBot="1" x14ac:dyDescent="0.3">
      <c r="A67" s="39" t="s">
        <v>105</v>
      </c>
      <c r="B67" s="45">
        <v>2610.4899999999998</v>
      </c>
      <c r="C67" s="39" t="s">
        <v>4</v>
      </c>
      <c r="D67" s="45">
        <v>1</v>
      </c>
    </row>
    <row r="68" spans="1:4" ht="15.75" thickBot="1" x14ac:dyDescent="0.3">
      <c r="A68" s="39" t="s">
        <v>106</v>
      </c>
      <c r="B68" s="45">
        <v>13185.24</v>
      </c>
      <c r="C68" s="39" t="s">
        <v>4</v>
      </c>
      <c r="D68" s="45">
        <v>34698</v>
      </c>
    </row>
    <row r="69" spans="1:4" ht="15.75" thickBot="1" x14ac:dyDescent="0.3">
      <c r="A69" s="39" t="s">
        <v>107</v>
      </c>
      <c r="B69" s="45">
        <v>13185.24</v>
      </c>
      <c r="C69" s="39" t="s">
        <v>4</v>
      </c>
      <c r="D69" s="45">
        <v>34698</v>
      </c>
    </row>
    <row r="70" spans="1:4" ht="15.75" thickBot="1" x14ac:dyDescent="0.3">
      <c r="A70" s="39" t="s">
        <v>108</v>
      </c>
      <c r="B70" s="45">
        <v>3135.2</v>
      </c>
      <c r="C70" s="39" t="s">
        <v>5</v>
      </c>
      <c r="D70" s="45">
        <v>80</v>
      </c>
    </row>
    <row r="71" spans="1:4" ht="15.75" thickBot="1" x14ac:dyDescent="0.3">
      <c r="A71" s="39" t="s">
        <v>109</v>
      </c>
      <c r="B71" s="45">
        <v>34454.29</v>
      </c>
      <c r="C71" s="39" t="s">
        <v>110</v>
      </c>
      <c r="D71" s="45">
        <v>1</v>
      </c>
    </row>
    <row r="72" spans="1:4" ht="15.75" thickBot="1" x14ac:dyDescent="0.3">
      <c r="A72" s="39" t="s">
        <v>111</v>
      </c>
      <c r="B72" s="45">
        <v>10714.05</v>
      </c>
      <c r="C72" s="39" t="s">
        <v>5</v>
      </c>
      <c r="D72" s="45">
        <v>9</v>
      </c>
    </row>
    <row r="73" spans="1:4" ht="15.75" thickBot="1" x14ac:dyDescent="0.3">
      <c r="A73" s="39" t="s">
        <v>112</v>
      </c>
      <c r="B73" s="45">
        <v>1656.3</v>
      </c>
      <c r="C73" s="39" t="s">
        <v>5</v>
      </c>
      <c r="D73" s="45">
        <v>10</v>
      </c>
    </row>
    <row r="74" spans="1:4" ht="15.75" thickBot="1" x14ac:dyDescent="0.3">
      <c r="A74" s="39"/>
      <c r="B74" s="46">
        <f>SUM(B6:B73)</f>
        <v>1509276.49</v>
      </c>
      <c r="C74" s="39"/>
      <c r="D74" s="45"/>
    </row>
    <row r="76" spans="1:4" x14ac:dyDescent="0.25">
      <c r="B76" s="36">
        <v>1275235.83</v>
      </c>
      <c r="C76" s="36">
        <v>1509276.4899999998</v>
      </c>
    </row>
    <row r="78" spans="1:4" x14ac:dyDescent="0.25">
      <c r="B78" s="47">
        <f>B74-B76</f>
        <v>234040.65999999992</v>
      </c>
    </row>
    <row r="80" spans="1:4" x14ac:dyDescent="0.25">
      <c r="B80" s="47">
        <f>B78-B61</f>
        <v>23389.859999999928</v>
      </c>
    </row>
    <row r="81" spans="2:2" x14ac:dyDescent="0.25">
      <c r="B81" s="47">
        <f>B80-B35</f>
        <v>666.55999999992855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7"/>
  <sheetViews>
    <sheetView topLeftCell="A61" workbookViewId="0">
      <selection activeCell="C77" sqref="C77"/>
    </sheetView>
  </sheetViews>
  <sheetFormatPr defaultRowHeight="15" x14ac:dyDescent="0.25"/>
  <cols>
    <col min="1" max="1" width="70.5703125" style="36" customWidth="1"/>
    <col min="2" max="2" width="12.5703125" style="36" customWidth="1"/>
    <col min="3" max="3" width="20.5703125" style="36" customWidth="1"/>
    <col min="4" max="4" width="12.5703125" style="36" customWidth="1"/>
    <col min="5" max="16384" width="9.140625" style="36"/>
  </cols>
  <sheetData>
    <row r="2" spans="1:4" x14ac:dyDescent="0.25">
      <c r="A2" s="36" t="s">
        <v>54</v>
      </c>
    </row>
    <row r="3" spans="1:4" x14ac:dyDescent="0.25">
      <c r="A3" s="36" t="s">
        <v>40</v>
      </c>
    </row>
    <row r="4" spans="1:4" ht="15.75" thickBot="1" x14ac:dyDescent="0.3"/>
    <row r="5" spans="1:4" ht="15.75" thickBot="1" x14ac:dyDescent="0.3">
      <c r="A5" s="38" t="s">
        <v>39</v>
      </c>
      <c r="B5" s="38" t="s">
        <v>42</v>
      </c>
      <c r="C5" s="38" t="s">
        <v>38</v>
      </c>
      <c r="D5" s="38" t="s">
        <v>37</v>
      </c>
    </row>
    <row r="6" spans="1:4" ht="15.75" thickBot="1" x14ac:dyDescent="0.3">
      <c r="A6" s="39" t="s">
        <v>55</v>
      </c>
      <c r="B6" s="45">
        <v>2152.4699999999998</v>
      </c>
      <c r="C6" s="39" t="s">
        <v>44</v>
      </c>
      <c r="D6" s="45">
        <v>1</v>
      </c>
    </row>
    <row r="7" spans="1:4" ht="15.75" thickBot="1" x14ac:dyDescent="0.3">
      <c r="A7" s="39" t="s">
        <v>56</v>
      </c>
      <c r="B7" s="45">
        <v>15068.11</v>
      </c>
      <c r="C7" s="39" t="s">
        <v>15</v>
      </c>
      <c r="D7" s="45">
        <v>233</v>
      </c>
    </row>
    <row r="8" spans="1:4" ht="15.75" thickBot="1" x14ac:dyDescent="0.3">
      <c r="A8" s="39" t="s">
        <v>29</v>
      </c>
      <c r="B8" s="45">
        <v>11343</v>
      </c>
      <c r="C8" s="39" t="s">
        <v>30</v>
      </c>
      <c r="D8" s="45">
        <v>20</v>
      </c>
    </row>
    <row r="9" spans="1:4" ht="15.75" thickBot="1" x14ac:dyDescent="0.3">
      <c r="A9" s="39" t="s">
        <v>57</v>
      </c>
      <c r="B9" s="45">
        <v>3469.8</v>
      </c>
      <c r="C9" s="39" t="s">
        <v>4</v>
      </c>
      <c r="D9" s="45">
        <v>34698</v>
      </c>
    </row>
    <row r="10" spans="1:4" ht="15.75" thickBot="1" x14ac:dyDescent="0.3">
      <c r="A10" s="39" t="s">
        <v>58</v>
      </c>
      <c r="B10" s="45">
        <v>3122.82</v>
      </c>
      <c r="C10" s="39" t="s">
        <v>4</v>
      </c>
      <c r="D10" s="45">
        <v>34698</v>
      </c>
    </row>
    <row r="11" spans="1:4" ht="15.75" thickBot="1" x14ac:dyDescent="0.3">
      <c r="A11" s="39" t="s">
        <v>59</v>
      </c>
      <c r="B11" s="45">
        <v>4174.6899999999996</v>
      </c>
      <c r="C11" s="39" t="s">
        <v>4</v>
      </c>
      <c r="D11" s="45">
        <v>1434.6</v>
      </c>
    </row>
    <row r="12" spans="1:4" ht="15.75" thickBot="1" x14ac:dyDescent="0.3">
      <c r="A12" s="39" t="s">
        <v>60</v>
      </c>
      <c r="B12" s="45">
        <v>3652.5</v>
      </c>
      <c r="C12" s="39" t="s">
        <v>4</v>
      </c>
      <c r="D12" s="45">
        <v>2435</v>
      </c>
    </row>
    <row r="13" spans="1:4" ht="15.75" thickBot="1" x14ac:dyDescent="0.3">
      <c r="A13" s="39" t="s">
        <v>33</v>
      </c>
      <c r="B13" s="45">
        <v>2451</v>
      </c>
      <c r="C13" s="39" t="s">
        <v>4</v>
      </c>
      <c r="D13" s="45">
        <v>1634</v>
      </c>
    </row>
    <row r="14" spans="1:4" ht="15.75" thickBot="1" x14ac:dyDescent="0.3">
      <c r="A14" s="39" t="s">
        <v>61</v>
      </c>
      <c r="B14" s="45">
        <v>621.82000000000005</v>
      </c>
      <c r="C14" s="39" t="s">
        <v>62</v>
      </c>
      <c r="D14" s="45">
        <v>0.2</v>
      </c>
    </row>
    <row r="15" spans="1:4" ht="15.75" thickBot="1" x14ac:dyDescent="0.3">
      <c r="A15" s="39" t="s">
        <v>63</v>
      </c>
      <c r="B15" s="45">
        <v>2331</v>
      </c>
      <c r="C15" s="39" t="s">
        <v>46</v>
      </c>
      <c r="D15" s="45">
        <v>300</v>
      </c>
    </row>
    <row r="16" spans="1:4" ht="15.75" thickBot="1" x14ac:dyDescent="0.3">
      <c r="A16" s="39" t="s">
        <v>31</v>
      </c>
      <c r="B16" s="45">
        <v>5665.52</v>
      </c>
      <c r="C16" s="39" t="s">
        <v>32</v>
      </c>
      <c r="D16" s="45">
        <v>7</v>
      </c>
    </row>
    <row r="17" spans="1:4" ht="15.75" thickBot="1" x14ac:dyDescent="0.3">
      <c r="A17" s="39" t="s">
        <v>64</v>
      </c>
      <c r="B17" s="45">
        <v>736.57</v>
      </c>
      <c r="C17" s="39" t="s">
        <v>44</v>
      </c>
      <c r="D17" s="45">
        <v>1</v>
      </c>
    </row>
    <row r="18" spans="1:4" ht="15.75" thickBot="1" x14ac:dyDescent="0.3">
      <c r="A18" s="39" t="s">
        <v>65</v>
      </c>
      <c r="B18" s="45">
        <v>2217.9</v>
      </c>
      <c r="C18" s="39" t="s">
        <v>44</v>
      </c>
      <c r="D18" s="45">
        <v>3</v>
      </c>
    </row>
    <row r="19" spans="1:4" ht="15.75" thickBot="1" x14ac:dyDescent="0.3">
      <c r="A19" s="39" t="s">
        <v>66</v>
      </c>
      <c r="B19" s="45">
        <v>3801.52</v>
      </c>
      <c r="C19" s="39" t="s">
        <v>44</v>
      </c>
      <c r="D19" s="45">
        <v>4</v>
      </c>
    </row>
    <row r="20" spans="1:4" ht="15.75" thickBot="1" x14ac:dyDescent="0.3">
      <c r="A20" s="39" t="s">
        <v>67</v>
      </c>
      <c r="B20" s="45">
        <v>128458.22</v>
      </c>
      <c r="C20" s="39" t="s">
        <v>68</v>
      </c>
      <c r="D20" s="45">
        <v>2</v>
      </c>
    </row>
    <row r="21" spans="1:4" ht="15.75" thickBot="1" x14ac:dyDescent="0.3">
      <c r="A21" s="39" t="s">
        <v>43</v>
      </c>
      <c r="B21" s="45">
        <v>79.400000000000006</v>
      </c>
      <c r="C21" s="39" t="s">
        <v>44</v>
      </c>
      <c r="D21" s="45">
        <v>1</v>
      </c>
    </row>
    <row r="22" spans="1:4" ht="15.75" thickBot="1" x14ac:dyDescent="0.3">
      <c r="A22" s="39" t="s">
        <v>69</v>
      </c>
      <c r="B22" s="45">
        <v>3331.38</v>
      </c>
      <c r="C22" s="39" t="s">
        <v>44</v>
      </c>
      <c r="D22" s="45">
        <v>2</v>
      </c>
    </row>
    <row r="23" spans="1:4" ht="15.75" thickBot="1" x14ac:dyDescent="0.3">
      <c r="A23" s="39" t="s">
        <v>45</v>
      </c>
      <c r="B23" s="45">
        <v>929.44</v>
      </c>
      <c r="C23" s="39" t="s">
        <v>44</v>
      </c>
      <c r="D23" s="45">
        <v>4</v>
      </c>
    </row>
    <row r="24" spans="1:4" ht="15.75" thickBot="1" x14ac:dyDescent="0.3">
      <c r="A24" s="39" t="s">
        <v>70</v>
      </c>
      <c r="B24" s="45">
        <v>12295.08</v>
      </c>
      <c r="C24" s="39" t="s">
        <v>71</v>
      </c>
      <c r="D24" s="45">
        <v>1</v>
      </c>
    </row>
    <row r="25" spans="1:4" ht="15.75" thickBot="1" x14ac:dyDescent="0.3">
      <c r="A25" s="39" t="s">
        <v>47</v>
      </c>
      <c r="B25" s="45">
        <v>666.76</v>
      </c>
      <c r="C25" s="39" t="s">
        <v>44</v>
      </c>
      <c r="D25" s="45">
        <v>2</v>
      </c>
    </row>
    <row r="26" spans="1:4" ht="15.75" thickBot="1" x14ac:dyDescent="0.3">
      <c r="A26" s="39" t="s">
        <v>72</v>
      </c>
      <c r="B26" s="45">
        <v>589.87</v>
      </c>
      <c r="C26" s="39" t="s">
        <v>4</v>
      </c>
      <c r="D26" s="45">
        <v>34698</v>
      </c>
    </row>
    <row r="27" spans="1:4" ht="15.75" thickBot="1" x14ac:dyDescent="0.3">
      <c r="A27" s="39" t="s">
        <v>73</v>
      </c>
      <c r="B27" s="45">
        <v>589.87</v>
      </c>
      <c r="C27" s="39" t="s">
        <v>4</v>
      </c>
      <c r="D27" s="45">
        <v>34698</v>
      </c>
    </row>
    <row r="28" spans="1:4" ht="15.75" thickBot="1" x14ac:dyDescent="0.3">
      <c r="A28" s="39" t="s">
        <v>74</v>
      </c>
      <c r="B28" s="45">
        <v>2670.01</v>
      </c>
      <c r="C28" s="39" t="s">
        <v>75</v>
      </c>
      <c r="D28" s="45">
        <v>7</v>
      </c>
    </row>
    <row r="29" spans="1:4" ht="15.75" thickBot="1" x14ac:dyDescent="0.3">
      <c r="A29" s="39" t="s">
        <v>76</v>
      </c>
      <c r="B29" s="45">
        <v>1117.43</v>
      </c>
      <c r="C29" s="39" t="s">
        <v>44</v>
      </c>
      <c r="D29" s="45">
        <v>1</v>
      </c>
    </row>
    <row r="30" spans="1:4" ht="15.75" thickBot="1" x14ac:dyDescent="0.3">
      <c r="A30" s="39" t="s">
        <v>122</v>
      </c>
      <c r="B30" s="45">
        <v>666.56</v>
      </c>
      <c r="C30" s="39" t="s">
        <v>44</v>
      </c>
      <c r="D30" s="45">
        <v>8</v>
      </c>
    </row>
    <row r="31" spans="1:4" ht="15.75" thickBot="1" x14ac:dyDescent="0.3">
      <c r="A31" s="39" t="s">
        <v>48</v>
      </c>
      <c r="B31" s="45">
        <v>418.08</v>
      </c>
      <c r="C31" s="39" t="s">
        <v>5</v>
      </c>
      <c r="D31" s="45">
        <v>3</v>
      </c>
    </row>
    <row r="32" spans="1:4" ht="15.75" thickBot="1" x14ac:dyDescent="0.3">
      <c r="A32" s="39" t="s">
        <v>77</v>
      </c>
      <c r="B32" s="45">
        <v>286319</v>
      </c>
      <c r="C32" s="39" t="s">
        <v>75</v>
      </c>
      <c r="D32" s="45">
        <v>1</v>
      </c>
    </row>
    <row r="33" spans="1:4" ht="15.75" thickBot="1" x14ac:dyDescent="0.3">
      <c r="A33" s="39" t="s">
        <v>49</v>
      </c>
      <c r="B33" s="45">
        <v>464.72</v>
      </c>
      <c r="C33" s="39" t="s">
        <v>44</v>
      </c>
      <c r="D33" s="45">
        <v>2</v>
      </c>
    </row>
    <row r="34" spans="1:4" ht="15.75" thickBot="1" x14ac:dyDescent="0.3">
      <c r="A34" s="39" t="s">
        <v>78</v>
      </c>
      <c r="B34" s="45">
        <v>435.01</v>
      </c>
      <c r="C34" s="39" t="s">
        <v>44</v>
      </c>
      <c r="D34" s="45">
        <v>1</v>
      </c>
    </row>
    <row r="35" spans="1:4" ht="15.75" thickBot="1" x14ac:dyDescent="0.3">
      <c r="A35" s="39" t="s">
        <v>123</v>
      </c>
      <c r="B35" s="48">
        <v>22723.3</v>
      </c>
      <c r="C35" s="39" t="s">
        <v>44</v>
      </c>
      <c r="D35" s="45">
        <v>1</v>
      </c>
    </row>
    <row r="36" spans="1:4" ht="15.75" thickBot="1" x14ac:dyDescent="0.3">
      <c r="A36" s="39" t="s">
        <v>79</v>
      </c>
      <c r="B36" s="45">
        <v>205.37</v>
      </c>
      <c r="C36" s="39" t="s">
        <v>44</v>
      </c>
      <c r="D36" s="45">
        <v>1</v>
      </c>
    </row>
    <row r="37" spans="1:4" ht="15.75" thickBot="1" x14ac:dyDescent="0.3">
      <c r="A37" s="39" t="s">
        <v>80</v>
      </c>
      <c r="B37" s="45">
        <v>8526.5499999999993</v>
      </c>
      <c r="C37" s="39" t="s">
        <v>44</v>
      </c>
      <c r="D37" s="45">
        <v>5</v>
      </c>
    </row>
    <row r="38" spans="1:4" ht="15.75" thickBot="1" x14ac:dyDescent="0.3">
      <c r="A38" s="39" t="s">
        <v>81</v>
      </c>
      <c r="B38" s="45">
        <v>4167</v>
      </c>
      <c r="C38" s="39" t="s">
        <v>32</v>
      </c>
      <c r="D38" s="45">
        <v>6</v>
      </c>
    </row>
    <row r="39" spans="1:4" ht="15.75" thickBot="1" x14ac:dyDescent="0.3">
      <c r="A39" s="39" t="s">
        <v>82</v>
      </c>
      <c r="B39" s="45">
        <v>537.21</v>
      </c>
      <c r="C39" s="39" t="s">
        <v>44</v>
      </c>
      <c r="D39" s="45">
        <v>1</v>
      </c>
    </row>
    <row r="40" spans="1:4" ht="15.75" thickBot="1" x14ac:dyDescent="0.3">
      <c r="A40" s="39" t="s">
        <v>50</v>
      </c>
      <c r="B40" s="45">
        <v>3049.95</v>
      </c>
      <c r="C40" s="39" t="s">
        <v>44</v>
      </c>
      <c r="D40" s="45">
        <v>5</v>
      </c>
    </row>
    <row r="41" spans="1:4" ht="15.75" thickBot="1" x14ac:dyDescent="0.3">
      <c r="A41" s="39" t="s">
        <v>83</v>
      </c>
      <c r="B41" s="45">
        <v>4249</v>
      </c>
      <c r="C41" s="39" t="s">
        <v>5</v>
      </c>
      <c r="D41" s="45">
        <v>3.5</v>
      </c>
    </row>
    <row r="42" spans="1:4" ht="15.75" thickBot="1" x14ac:dyDescent="0.3">
      <c r="A42" s="39" t="s">
        <v>84</v>
      </c>
      <c r="B42" s="45">
        <v>21969.61</v>
      </c>
      <c r="C42" s="39" t="s">
        <v>44</v>
      </c>
      <c r="D42" s="45">
        <v>17</v>
      </c>
    </row>
    <row r="43" spans="1:4" ht="15.75" thickBot="1" x14ac:dyDescent="0.3">
      <c r="A43" s="39" t="s">
        <v>51</v>
      </c>
      <c r="B43" s="45">
        <v>2602.5</v>
      </c>
      <c r="C43" s="39" t="s">
        <v>5</v>
      </c>
      <c r="D43" s="45">
        <v>1.5</v>
      </c>
    </row>
    <row r="44" spans="1:4" ht="15.75" thickBot="1" x14ac:dyDescent="0.3">
      <c r="A44" s="39" t="s">
        <v>85</v>
      </c>
      <c r="B44" s="45">
        <v>5871.99</v>
      </c>
      <c r="C44" s="39" t="s">
        <v>5</v>
      </c>
      <c r="D44" s="45">
        <v>3</v>
      </c>
    </row>
    <row r="45" spans="1:4" ht="15.75" thickBot="1" x14ac:dyDescent="0.3">
      <c r="A45" s="39" t="s">
        <v>86</v>
      </c>
      <c r="B45" s="45">
        <v>1080</v>
      </c>
      <c r="C45" s="39" t="s">
        <v>5</v>
      </c>
      <c r="D45" s="45">
        <v>2</v>
      </c>
    </row>
    <row r="46" spans="1:4" ht="15.75" thickBot="1" x14ac:dyDescent="0.3">
      <c r="A46" s="39" t="s">
        <v>87</v>
      </c>
      <c r="B46" s="45">
        <v>844.5</v>
      </c>
      <c r="C46" s="39" t="s">
        <v>5</v>
      </c>
      <c r="D46" s="45">
        <v>1.5</v>
      </c>
    </row>
    <row r="47" spans="1:4" ht="15.75" thickBot="1" x14ac:dyDescent="0.3">
      <c r="A47" s="39" t="s">
        <v>88</v>
      </c>
      <c r="B47" s="45">
        <v>1366.8</v>
      </c>
      <c r="C47" s="39" t="s">
        <v>44</v>
      </c>
      <c r="D47" s="45">
        <v>1.5</v>
      </c>
    </row>
    <row r="48" spans="1:4" ht="15.75" thickBot="1" x14ac:dyDescent="0.3">
      <c r="A48" s="39" t="s">
        <v>89</v>
      </c>
      <c r="B48" s="45">
        <v>931.58</v>
      </c>
      <c r="C48" s="39" t="s">
        <v>44</v>
      </c>
      <c r="D48" s="45">
        <v>1</v>
      </c>
    </row>
    <row r="49" spans="1:4" ht="15.75" thickBot="1" x14ac:dyDescent="0.3">
      <c r="A49" s="39" t="s">
        <v>90</v>
      </c>
      <c r="B49" s="45">
        <v>1096</v>
      </c>
      <c r="C49" s="39" t="s">
        <v>5</v>
      </c>
      <c r="D49" s="45">
        <v>1</v>
      </c>
    </row>
    <row r="50" spans="1:4" ht="15.75" thickBot="1" x14ac:dyDescent="0.3">
      <c r="A50" s="39" t="s">
        <v>91</v>
      </c>
      <c r="B50" s="45">
        <v>31228.2</v>
      </c>
      <c r="C50" s="39" t="s">
        <v>5</v>
      </c>
      <c r="D50" s="45">
        <v>34698</v>
      </c>
    </row>
    <row r="51" spans="1:4" ht="15.75" thickBot="1" x14ac:dyDescent="0.3">
      <c r="A51" s="39" t="s">
        <v>92</v>
      </c>
      <c r="B51" s="45">
        <v>33310.080000000002</v>
      </c>
      <c r="C51" s="39" t="s">
        <v>4</v>
      </c>
      <c r="D51" s="45">
        <v>34698</v>
      </c>
    </row>
    <row r="52" spans="1:4" ht="15.75" thickBot="1" x14ac:dyDescent="0.3">
      <c r="A52" s="39" t="s">
        <v>93</v>
      </c>
      <c r="B52" s="45">
        <v>7980.54</v>
      </c>
      <c r="C52" s="39" t="s">
        <v>4</v>
      </c>
      <c r="D52" s="45">
        <v>34698</v>
      </c>
    </row>
    <row r="53" spans="1:4" ht="15.75" thickBot="1" x14ac:dyDescent="0.3">
      <c r="A53" s="39" t="s">
        <v>94</v>
      </c>
      <c r="B53" s="45">
        <v>8674.5</v>
      </c>
      <c r="C53" s="39" t="s">
        <v>4</v>
      </c>
      <c r="D53" s="45">
        <v>34698</v>
      </c>
    </row>
    <row r="54" spans="1:4" ht="15.75" thickBot="1" x14ac:dyDescent="0.3">
      <c r="A54" s="39" t="s">
        <v>95</v>
      </c>
      <c r="B54" s="45">
        <v>53262.84</v>
      </c>
      <c r="C54" s="39" t="s">
        <v>4</v>
      </c>
      <c r="D54" s="45">
        <v>32086.05</v>
      </c>
    </row>
    <row r="55" spans="1:4" ht="15.75" thickBot="1" x14ac:dyDescent="0.3">
      <c r="A55" s="39" t="s">
        <v>96</v>
      </c>
      <c r="B55" s="45">
        <v>60443.75</v>
      </c>
      <c r="C55" s="39" t="s">
        <v>4</v>
      </c>
      <c r="D55" s="45">
        <v>31812.5</v>
      </c>
    </row>
    <row r="56" spans="1:4" ht="15.75" thickBot="1" x14ac:dyDescent="0.3">
      <c r="A56" s="39" t="s">
        <v>97</v>
      </c>
      <c r="B56" s="45">
        <v>85008.88</v>
      </c>
      <c r="C56" s="39" t="s">
        <v>4</v>
      </c>
      <c r="D56" s="45">
        <v>34697.5</v>
      </c>
    </row>
    <row r="57" spans="1:4" ht="15.75" thickBot="1" x14ac:dyDescent="0.3">
      <c r="A57" s="39" t="s">
        <v>98</v>
      </c>
      <c r="B57" s="45">
        <v>82184.429999999993</v>
      </c>
      <c r="C57" s="39" t="s">
        <v>4</v>
      </c>
      <c r="D57" s="45">
        <v>29885.25</v>
      </c>
    </row>
    <row r="58" spans="1:4" ht="15.75" thickBot="1" x14ac:dyDescent="0.3">
      <c r="A58" s="39" t="s">
        <v>99</v>
      </c>
      <c r="B58" s="45">
        <v>137057.1</v>
      </c>
      <c r="C58" s="39" t="s">
        <v>5</v>
      </c>
      <c r="D58" s="45">
        <v>34698</v>
      </c>
    </row>
    <row r="59" spans="1:4" ht="15.75" thickBot="1" x14ac:dyDescent="0.3">
      <c r="A59" s="39" t="s">
        <v>100</v>
      </c>
      <c r="B59" s="45">
        <v>142955.76</v>
      </c>
      <c r="C59" s="39" t="s">
        <v>4</v>
      </c>
      <c r="D59" s="45">
        <v>34698</v>
      </c>
    </row>
    <row r="60" spans="1:4" ht="15.75" thickBot="1" x14ac:dyDescent="0.3">
      <c r="A60" s="39" t="s">
        <v>101</v>
      </c>
      <c r="B60" s="45">
        <v>2447.5</v>
      </c>
      <c r="C60" s="39" t="s">
        <v>44</v>
      </c>
      <c r="D60" s="45">
        <v>1</v>
      </c>
    </row>
    <row r="61" spans="1:4" ht="15.75" thickBot="1" x14ac:dyDescent="0.3">
      <c r="A61" s="39" t="s">
        <v>124</v>
      </c>
      <c r="B61" s="45">
        <v>210650.8</v>
      </c>
      <c r="C61" s="39" t="s">
        <v>44</v>
      </c>
      <c r="D61" s="45">
        <v>1</v>
      </c>
    </row>
    <row r="62" spans="1:4" ht="15.75" thickBot="1" x14ac:dyDescent="0.3">
      <c r="A62" s="39" t="s">
        <v>52</v>
      </c>
      <c r="B62" s="45">
        <v>342.68</v>
      </c>
      <c r="C62" s="39" t="s">
        <v>44</v>
      </c>
      <c r="D62" s="45">
        <v>2</v>
      </c>
    </row>
    <row r="63" spans="1:4" ht="15.75" thickBot="1" x14ac:dyDescent="0.3">
      <c r="A63" s="39" t="s">
        <v>102</v>
      </c>
      <c r="B63" s="45">
        <v>186.76</v>
      </c>
      <c r="C63" s="39" t="s">
        <v>44</v>
      </c>
      <c r="D63" s="45">
        <v>1</v>
      </c>
    </row>
    <row r="64" spans="1:4" ht="15.75" thickBot="1" x14ac:dyDescent="0.3">
      <c r="A64" s="39" t="s">
        <v>34</v>
      </c>
      <c r="B64" s="45">
        <v>5198.5600000000004</v>
      </c>
      <c r="C64" s="39" t="s">
        <v>44</v>
      </c>
      <c r="D64" s="45">
        <v>16</v>
      </c>
    </row>
    <row r="65" spans="1:4" ht="15.75" thickBot="1" x14ac:dyDescent="0.3">
      <c r="A65" s="39" t="s">
        <v>103</v>
      </c>
      <c r="B65" s="45">
        <v>3122.82</v>
      </c>
      <c r="C65" s="39" t="s">
        <v>4</v>
      </c>
      <c r="D65" s="45">
        <v>34698</v>
      </c>
    </row>
    <row r="66" spans="1:4" ht="15.75" thickBot="1" x14ac:dyDescent="0.3">
      <c r="A66" s="39" t="s">
        <v>104</v>
      </c>
      <c r="B66" s="45">
        <v>3122.82</v>
      </c>
      <c r="C66" s="39" t="s">
        <v>4</v>
      </c>
      <c r="D66" s="45">
        <v>34698</v>
      </c>
    </row>
    <row r="67" spans="1:4" ht="15.75" thickBot="1" x14ac:dyDescent="0.3">
      <c r="A67" s="39" t="s">
        <v>105</v>
      </c>
      <c r="B67" s="45">
        <v>2610.4899999999998</v>
      </c>
      <c r="C67" s="39" t="s">
        <v>4</v>
      </c>
      <c r="D67" s="45">
        <v>1</v>
      </c>
    </row>
    <row r="68" spans="1:4" ht="15.75" thickBot="1" x14ac:dyDescent="0.3">
      <c r="A68" s="39" t="s">
        <v>106</v>
      </c>
      <c r="B68" s="45">
        <v>13185.24</v>
      </c>
      <c r="C68" s="39" t="s">
        <v>4</v>
      </c>
      <c r="D68" s="45">
        <v>34698</v>
      </c>
    </row>
    <row r="69" spans="1:4" ht="15.75" thickBot="1" x14ac:dyDescent="0.3">
      <c r="A69" s="39" t="s">
        <v>107</v>
      </c>
      <c r="B69" s="45">
        <v>13185.24</v>
      </c>
      <c r="C69" s="39" t="s">
        <v>4</v>
      </c>
      <c r="D69" s="45">
        <v>34698</v>
      </c>
    </row>
    <row r="70" spans="1:4" ht="15.75" thickBot="1" x14ac:dyDescent="0.3">
      <c r="A70" s="39" t="s">
        <v>108</v>
      </c>
      <c r="B70" s="45">
        <v>3135.2</v>
      </c>
      <c r="C70" s="39" t="s">
        <v>5</v>
      </c>
      <c r="D70" s="45">
        <v>80</v>
      </c>
    </row>
    <row r="71" spans="1:4" ht="15.75" thickBot="1" x14ac:dyDescent="0.3">
      <c r="A71" s="39" t="s">
        <v>109</v>
      </c>
      <c r="B71" s="45">
        <v>34454.29</v>
      </c>
      <c r="C71" s="39" t="s">
        <v>110</v>
      </c>
      <c r="D71" s="45">
        <v>1</v>
      </c>
    </row>
    <row r="72" spans="1:4" ht="15.75" thickBot="1" x14ac:dyDescent="0.3">
      <c r="A72" s="39" t="s">
        <v>111</v>
      </c>
      <c r="B72" s="45">
        <v>10714.05</v>
      </c>
      <c r="C72" s="39" t="s">
        <v>5</v>
      </c>
      <c r="D72" s="45">
        <v>9</v>
      </c>
    </row>
    <row r="73" spans="1:4" ht="15.75" thickBot="1" x14ac:dyDescent="0.3">
      <c r="A73" s="39" t="s">
        <v>112</v>
      </c>
      <c r="B73" s="45">
        <v>1656.3</v>
      </c>
      <c r="C73" s="39" t="s">
        <v>5</v>
      </c>
      <c r="D73" s="45">
        <v>10</v>
      </c>
    </row>
    <row r="74" spans="1:4" ht="15.75" thickBot="1" x14ac:dyDescent="0.3">
      <c r="A74" s="39"/>
      <c r="B74" s="46">
        <f>SUM(B6:B73)</f>
        <v>1525179.74</v>
      </c>
      <c r="C74" s="39"/>
      <c r="D74" s="45"/>
    </row>
    <row r="75" spans="1:4" x14ac:dyDescent="0.25">
      <c r="C75" s="36">
        <v>1525179.7399999998</v>
      </c>
    </row>
    <row r="76" spans="1:4" x14ac:dyDescent="0.25">
      <c r="B76" s="36">
        <v>1502456.44</v>
      </c>
    </row>
    <row r="77" spans="1:4" x14ac:dyDescent="0.25">
      <c r="B77" s="47">
        <f>B74-B76</f>
        <v>22723.300000000047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Гагарина, д. 14</vt:lpstr>
      <vt:lpstr>Работы 2020</vt:lpstr>
      <vt:lpstr>Справка</vt:lpstr>
      <vt:lpstr>Лист1</vt:lpstr>
      <vt:lpstr>'Гагарина, д. 14'!Область_печати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2018-03-05T03:58:34Z</cp:lastPrinted>
  <dcterms:created xsi:type="dcterms:W3CDTF">2016-03-18T02:51:51Z</dcterms:created>
  <dcterms:modified xsi:type="dcterms:W3CDTF">2021-03-09T07:44:34Z</dcterms:modified>
</cp:coreProperties>
</file>