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 activeTab="1"/>
  </bookViews>
  <sheets>
    <sheet name="Парковый пер, д. 18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2020'!$A$3:$E$50</definedName>
    <definedName name="_xlnm.Print_Area" localSheetId="0">'Парковый пер, д. 18'!$A$1:$D$79</definedName>
  </definedNames>
  <calcPr calcId="145621"/>
</workbook>
</file>

<file path=xl/calcChain.xml><?xml version="1.0" encoding="utf-8"?>
<calcChain xmlns="http://schemas.openxmlformats.org/spreadsheetml/2006/main">
  <c r="B78" i="1" l="1"/>
  <c r="B17" i="1"/>
  <c r="B68" i="1"/>
  <c r="B38" i="1"/>
  <c r="B26" i="1"/>
  <c r="B55" i="2"/>
  <c r="B66" i="1" l="1"/>
  <c r="B58" i="1"/>
  <c r="B19" i="1"/>
  <c r="B6" i="1"/>
  <c r="B79" i="1" s="1"/>
  <c r="B63" i="1" l="1"/>
  <c r="B60" i="1"/>
  <c r="B14" i="1"/>
  <c r="B11" i="1"/>
  <c r="B8" i="1"/>
  <c r="B76" i="1" l="1"/>
  <c r="H76" i="1" s="1"/>
  <c r="B7" i="1"/>
  <c r="B9" i="1" s="1"/>
  <c r="B75" i="1" l="1"/>
  <c r="B74" i="1" s="1"/>
  <c r="B77" i="1" s="1"/>
</calcChain>
</file>

<file path=xl/sharedStrings.xml><?xml version="1.0" encoding="utf-8"?>
<sst xmlns="http://schemas.openxmlformats.org/spreadsheetml/2006/main" count="324" uniqueCount="128">
  <si>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</si>
  <si>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</si>
  <si>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</si>
  <si>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</si>
  <si>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</si>
  <si>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</si>
  <si>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</si>
  <si>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</si>
  <si>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</si>
  <si>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</si>
  <si>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</si>
  <si>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</si>
  <si>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</si>
  <si>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</si>
  <si>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</si>
  <si>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</si>
  <si>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</si>
  <si>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</si>
  <si>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</si>
  <si>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</si>
  <si>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</si>
  <si>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</si>
  <si>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</si>
  <si>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</si>
  <si>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</si>
  <si>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</si>
  <si>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</si>
  <si>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</si>
  <si>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</si>
  <si>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1 стояк</t>
  </si>
  <si>
    <t>Утепление вентпродухов изовером и монтажной пеной</t>
  </si>
  <si>
    <t>Кол-во</t>
  </si>
  <si>
    <t>Ед.изм</t>
  </si>
  <si>
    <t>Наименование работ</t>
  </si>
  <si>
    <t xml:space="preserve">По адресу ПАРКОВЫЙ пер. д.18                                           </t>
  </si>
  <si>
    <t>Доходы по дому:</t>
  </si>
  <si>
    <t>Расходы по снятию показаний с ИПУ по электроэнергии</t>
  </si>
  <si>
    <t>Справка об уровне сбора платы за жилое помещение по состоянию на 11.03.2020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</si>
  <si>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</si>
  <si>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</si>
  <si>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</si>
  <si>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</si>
  <si>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</si>
  <si>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</si>
  <si>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</si>
  <si>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</si>
  <si>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</si>
  <si>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</si>
  <si>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</si>
  <si>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ПАРКОВЫЙ пер. д.18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</si>
  <si>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</si>
  <si>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</si>
  <si>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</si>
  <si>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</si>
  <si>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</si>
  <si>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</si>
  <si>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</si>
  <si>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</si>
  <si>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</si>
  <si>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</si>
  <si>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</si>
  <si>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</si>
  <si>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</si>
  <si>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</si>
  <si>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Cуммa</t>
  </si>
  <si>
    <t>Выезд а/машины по заявке</t>
  </si>
  <si>
    <t>выезд</t>
  </si>
  <si>
    <t>Замена электрической лампы накаливания</t>
  </si>
  <si>
    <t>Замена электропатрона с материалами при открытой арматуре</t>
  </si>
  <si>
    <t>узел</t>
  </si>
  <si>
    <t>Очистка канализационной сети</t>
  </si>
  <si>
    <t>Смена вентиля до 20 мм</t>
  </si>
  <si>
    <t>Смена труб из водогазопроводных труб д.20 с производством сварочных ра</t>
  </si>
  <si>
    <t>Устранение свищей хомутами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</si>
  <si>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</si>
  <si>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</si>
  <si>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Вывод холодной воды с подвала для хоз.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</si>
  <si>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</si>
  <si>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</si>
  <si>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</si>
  <si>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</si>
  <si>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</si>
  <si>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</si>
  <si>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Масляная окраска с последующей теплоизоляцией (пенофол) теплового узла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</si>
  <si>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</si>
  <si>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</si>
  <si>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</si>
  <si>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</si>
  <si>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</si>
  <si>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Очистка труб ХВС, ГВС</t>
  </si>
  <si>
    <t>Покраска, изоляция труб отопления Парк.18</t>
  </si>
  <si>
    <t>Пробивка проемов в стенах, закладка кирпичем и оштукатуривание после</t>
  </si>
  <si>
    <t>Протяжка контактов на электроприборах</t>
  </si>
  <si>
    <t>Ремонт шиферной кровли</t>
  </si>
  <si>
    <t>Сброс воздуха со стояков отопления с использованием а/м газель</t>
  </si>
  <si>
    <t>Смена задвижек д.80</t>
  </si>
  <si>
    <t>Смена резьб (для всех диаметров) с применением газосварочных работ</t>
  </si>
  <si>
    <t>Смена труб ХВС д.32</t>
  </si>
  <si>
    <t>1м</t>
  </si>
  <si>
    <t>Содержание ДРС 1,2 кв. 2020 г. коэф. 0,8</t>
  </si>
  <si>
    <t>Содержание ДРС 3,4 кв. 2020 г. коэф.0,8;0,85;0,9;1</t>
  </si>
  <si>
    <t>Спилка деревьев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</si>
  <si>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</si>
  <si>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</si>
  <si>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</si>
  <si>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</si>
  <si>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</si>
  <si>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</si>
  <si>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</si>
  <si>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</si>
  <si>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информационного стенда</t>
  </si>
  <si>
    <t>Установка светильников с датчиком на движение</t>
  </si>
  <si>
    <t>шт</t>
  </si>
  <si>
    <t>Устройство примыканий из оц-ой кровельной стали с выст-им элемен.вентш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</si>
  <si>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</si>
  <si>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</si>
  <si>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</si>
  <si>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</si>
  <si>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освещение теплового узла от входа в подвал</t>
  </si>
  <si>
    <t>смена труб ХВС и ГВС д.20 ПП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</si>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</sst>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43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/>
    <xf numFmtId="4" fontId="11" fillId="0" borderId="2" xfId="3" applyNumberFormat="1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4" fontId="8" fillId="0" borderId="2" xfId="3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3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3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9"/>
  <sheetViews>
    <sheetView workbookViewId="0">
      <pane ySplit="2" topLeftCell="A63" activePane="bottomLeft" state="frozen"/>
      <selection pane="bottomLeft" activeCell="B76" sqref="B76"/>
    </sheetView>
  </sheetViews>
  <sheetFormatPr defaultRowHeight="15" x14ac:dyDescent="0.25"/>
  <cols>
    <col min="1" max="1" width="72.140625" style="35" customWidth="1"/>
    <col min="2" max="2" width="19.140625" style="36" customWidth="1"/>
    <col min="3" max="3" width="12.140625" style="37" customWidth="1"/>
    <col min="4" max="4" width="15.5703125" style="38" customWidth="1"/>
    <col min="5" max="5" width="0" style="17" hidden="1" customWidth="1"/>
    <col min="6" max="7" width="9.140625" style="17"/>
    <col min="8" max="8" width="11.28515625" style="17" customWidth="1"/>
    <col min="9" max="16384" width="9.140625" style="17"/>
  </cols>
  <sheetData>
    <row r="1" spans="1:4" s="12" customFormat="1" ht="48" customHeight="1" x14ac:dyDescent="0.25">
      <c r="A1" s="47" t="s">
        <v>7</v>
      </c>
      <c r="B1" s="47"/>
      <c r="C1" s="47"/>
      <c r="D1" s="47"/>
    </row>
    <row r="2" spans="1:4" ht="60" customHeight="1" x14ac:dyDescent="0.25">
      <c r="A2" s="13" t="s">
        <v>2</v>
      </c>
      <c r="B2" s="14" t="s">
        <v>28</v>
      </c>
      <c r="C2" s="15" t="s">
        <v>0</v>
      </c>
      <c r="D2" s="16" t="s">
        <v>1</v>
      </c>
    </row>
    <row r="3" spans="1:4" x14ac:dyDescent="0.25">
      <c r="A3" s="49" t="s">
        <v>35</v>
      </c>
      <c r="B3" s="49"/>
      <c r="C3" s="49"/>
      <c r="D3" s="49"/>
    </row>
    <row r="4" spans="1:4" x14ac:dyDescent="0.25">
      <c r="A4" s="2" t="s">
        <v>120</v>
      </c>
      <c r="B4" s="18">
        <v>784967.19</v>
      </c>
      <c r="C4" s="39" t="s">
        <v>74</v>
      </c>
      <c r="D4" s="19"/>
    </row>
    <row r="5" spans="1:4" x14ac:dyDescent="0.25">
      <c r="A5" s="2" t="s">
        <v>121</v>
      </c>
      <c r="B5" s="18">
        <v>815631.64</v>
      </c>
      <c r="C5" s="39" t="s">
        <v>74</v>
      </c>
      <c r="D5" s="19"/>
    </row>
    <row r="6" spans="1:4" x14ac:dyDescent="0.25">
      <c r="A6" s="2" t="s">
        <v>122</v>
      </c>
      <c r="B6" s="18">
        <f>B5-B4</f>
        <v>30664.45000000007</v>
      </c>
      <c r="C6" s="39" t="s">
        <v>74</v>
      </c>
      <c r="D6" s="19"/>
    </row>
    <row r="7" spans="1:4" x14ac:dyDescent="0.25">
      <c r="A7" s="20" t="s">
        <v>8</v>
      </c>
      <c r="B7" s="18">
        <f>B8</f>
        <v>10157.76</v>
      </c>
      <c r="C7" s="39" t="s">
        <v>74</v>
      </c>
      <c r="D7" s="19"/>
    </row>
    <row r="8" spans="1:4" x14ac:dyDescent="0.25">
      <c r="A8" s="21" t="s">
        <v>9</v>
      </c>
      <c r="B8" s="22">
        <f>396.48*12+450*12</f>
        <v>10157.76</v>
      </c>
      <c r="C8" s="25" t="s">
        <v>74</v>
      </c>
      <c r="D8" s="19"/>
    </row>
    <row r="9" spans="1:4" x14ac:dyDescent="0.25">
      <c r="A9" s="23" t="s">
        <v>123</v>
      </c>
      <c r="B9" s="24">
        <f>B4+B7-B8</f>
        <v>784967.19</v>
      </c>
      <c r="C9" s="39" t="s">
        <v>74</v>
      </c>
      <c r="D9" s="26"/>
    </row>
    <row r="10" spans="1:4" x14ac:dyDescent="0.25">
      <c r="A10" s="48" t="s">
        <v>10</v>
      </c>
      <c r="B10" s="48"/>
      <c r="C10" s="48"/>
      <c r="D10" s="48"/>
    </row>
    <row r="11" spans="1:4" ht="15.75" thickBot="1" x14ac:dyDescent="0.3">
      <c r="A11" s="27" t="s">
        <v>12</v>
      </c>
      <c r="B11" s="24">
        <f>B12+B13</f>
        <v>134220.24</v>
      </c>
      <c r="C11" s="39" t="s">
        <v>74</v>
      </c>
      <c r="D11" s="26"/>
    </row>
    <row r="12" spans="1:4" s="3" customFormat="1" ht="15.75" thickBot="1" x14ac:dyDescent="0.3">
      <c r="A12" s="41" t="s">
        <v>108</v>
      </c>
      <c r="B12" s="42">
        <v>65696.399999999994</v>
      </c>
      <c r="C12" s="41" t="s">
        <v>5</v>
      </c>
      <c r="D12" s="42">
        <v>16632</v>
      </c>
    </row>
    <row r="13" spans="1:4" s="3" customFormat="1" ht="15.75" thickBot="1" x14ac:dyDescent="0.3">
      <c r="A13" s="41" t="s">
        <v>109</v>
      </c>
      <c r="B13" s="42">
        <v>68523.839999999997</v>
      </c>
      <c r="C13" s="41" t="s">
        <v>4</v>
      </c>
      <c r="D13" s="42">
        <v>16632</v>
      </c>
    </row>
    <row r="14" spans="1:4" ht="29.25" thickBot="1" x14ac:dyDescent="0.3">
      <c r="A14" s="27" t="s">
        <v>13</v>
      </c>
      <c r="B14" s="24">
        <f>B16+B15</f>
        <v>51419.820000000007</v>
      </c>
      <c r="C14" s="39" t="s">
        <v>74</v>
      </c>
      <c r="D14" s="26"/>
    </row>
    <row r="15" spans="1:4" s="3" customFormat="1" ht="15.75" thickBot="1" x14ac:dyDescent="0.3">
      <c r="A15" s="41" t="s">
        <v>104</v>
      </c>
      <c r="B15" s="42">
        <v>26657.08</v>
      </c>
      <c r="C15" s="41" t="s">
        <v>4</v>
      </c>
      <c r="D15" s="42">
        <v>16058.48</v>
      </c>
    </row>
    <row r="16" spans="1:4" s="3" customFormat="1" ht="15.75" thickBot="1" x14ac:dyDescent="0.3">
      <c r="A16" s="41" t="s">
        <v>105</v>
      </c>
      <c r="B16" s="42">
        <v>24762.74</v>
      </c>
      <c r="C16" s="41" t="s">
        <v>4</v>
      </c>
      <c r="D16" s="42">
        <v>13033.02</v>
      </c>
    </row>
    <row r="17" spans="1:4" ht="15.75" thickBot="1" x14ac:dyDescent="0.3">
      <c r="A17" s="27" t="s">
        <v>14</v>
      </c>
      <c r="B17" s="24">
        <f>B18</f>
        <v>8536.44</v>
      </c>
      <c r="C17" s="39" t="s">
        <v>74</v>
      </c>
      <c r="D17" s="29"/>
    </row>
    <row r="18" spans="1:4" s="3" customFormat="1" ht="15.75" thickBot="1" x14ac:dyDescent="0.3">
      <c r="A18" s="41" t="s">
        <v>77</v>
      </c>
      <c r="B18" s="42">
        <v>8536.44</v>
      </c>
      <c r="C18" s="41" t="s">
        <v>15</v>
      </c>
      <c r="D18" s="42">
        <v>132</v>
      </c>
    </row>
    <row r="19" spans="1:4" ht="29.25" thickBot="1" x14ac:dyDescent="0.3">
      <c r="A19" s="27" t="s">
        <v>16</v>
      </c>
      <c r="B19" s="24">
        <f>SUM(B20:B25)</f>
        <v>18794.16</v>
      </c>
      <c r="C19" s="39" t="s">
        <v>74</v>
      </c>
      <c r="D19" s="26"/>
    </row>
    <row r="20" spans="1:4" s="3" customFormat="1" ht="15.75" thickBot="1" x14ac:dyDescent="0.3">
      <c r="A20" s="41" t="s">
        <v>78</v>
      </c>
      <c r="B20" s="42">
        <v>1663.2</v>
      </c>
      <c r="C20" s="41" t="s">
        <v>4</v>
      </c>
      <c r="D20" s="42">
        <v>16632</v>
      </c>
    </row>
    <row r="21" spans="1:4" s="3" customFormat="1" ht="15.75" thickBot="1" x14ac:dyDescent="0.3">
      <c r="A21" s="41" t="s">
        <v>79</v>
      </c>
      <c r="B21" s="42">
        <v>1496.88</v>
      </c>
      <c r="C21" s="41" t="s">
        <v>4</v>
      </c>
      <c r="D21" s="42">
        <v>16632</v>
      </c>
    </row>
    <row r="22" spans="1:4" s="3" customFormat="1" ht="15.75" thickBot="1" x14ac:dyDescent="0.3">
      <c r="A22" s="41" t="s">
        <v>114</v>
      </c>
      <c r="B22" s="42">
        <v>1496.88</v>
      </c>
      <c r="C22" s="41" t="s">
        <v>4</v>
      </c>
      <c r="D22" s="42">
        <v>16632</v>
      </c>
    </row>
    <row r="23" spans="1:4" s="3" customFormat="1" ht="15.75" thickBot="1" x14ac:dyDescent="0.3">
      <c r="A23" s="41" t="s">
        <v>115</v>
      </c>
      <c r="B23" s="42">
        <v>1496.88</v>
      </c>
      <c r="C23" s="41" t="s">
        <v>4</v>
      </c>
      <c r="D23" s="42">
        <v>16632</v>
      </c>
    </row>
    <row r="24" spans="1:4" s="3" customFormat="1" ht="15.75" thickBot="1" x14ac:dyDescent="0.3">
      <c r="A24" s="41" t="s">
        <v>116</v>
      </c>
      <c r="B24" s="42">
        <v>6320.16</v>
      </c>
      <c r="C24" s="41" t="s">
        <v>4</v>
      </c>
      <c r="D24" s="42">
        <v>16632</v>
      </c>
    </row>
    <row r="25" spans="1:4" s="3" customFormat="1" ht="15.75" thickBot="1" x14ac:dyDescent="0.3">
      <c r="A25" s="41" t="s">
        <v>117</v>
      </c>
      <c r="B25" s="42">
        <v>6320.16</v>
      </c>
      <c r="C25" s="41" t="s">
        <v>4</v>
      </c>
      <c r="D25" s="42">
        <v>16632</v>
      </c>
    </row>
    <row r="26" spans="1:4" ht="43.5" thickBot="1" x14ac:dyDescent="0.3">
      <c r="A26" s="27" t="s">
        <v>17</v>
      </c>
      <c r="B26" s="24">
        <f>SUM(B27:B37)</f>
        <v>190080.94</v>
      </c>
      <c r="C26" s="39" t="s">
        <v>74</v>
      </c>
      <c r="D26" s="30"/>
    </row>
    <row r="27" spans="1:4" s="3" customFormat="1" ht="15.75" thickBot="1" x14ac:dyDescent="0.3">
      <c r="A27" s="41" t="s">
        <v>110</v>
      </c>
      <c r="B27" s="42">
        <v>750.27</v>
      </c>
      <c r="C27" s="41" t="s">
        <v>11</v>
      </c>
      <c r="D27" s="42">
        <v>3</v>
      </c>
    </row>
    <row r="28" spans="1:4" s="3" customFormat="1" ht="15.75" thickBot="1" x14ac:dyDescent="0.3">
      <c r="A28" s="41" t="s">
        <v>111</v>
      </c>
      <c r="B28" s="42">
        <v>1032.8499999999999</v>
      </c>
      <c r="C28" s="41" t="s">
        <v>112</v>
      </c>
      <c r="D28" s="42">
        <v>1</v>
      </c>
    </row>
    <row r="29" spans="1:4" s="3" customFormat="1" ht="15.75" thickBot="1" x14ac:dyDescent="0.3">
      <c r="A29" s="41" t="s">
        <v>67</v>
      </c>
      <c r="B29" s="42">
        <v>1032.2</v>
      </c>
      <c r="C29" s="41" t="s">
        <v>11</v>
      </c>
      <c r="D29" s="42">
        <v>13</v>
      </c>
    </row>
    <row r="30" spans="1:4" s="3" customFormat="1" ht="15.75" thickBot="1" x14ac:dyDescent="0.3">
      <c r="A30" s="41" t="s">
        <v>68</v>
      </c>
      <c r="B30" s="42">
        <v>691.83</v>
      </c>
      <c r="C30" s="41" t="s">
        <v>11</v>
      </c>
      <c r="D30" s="42">
        <v>3</v>
      </c>
    </row>
    <row r="31" spans="1:4" s="3" customFormat="1" ht="15.75" thickBot="1" x14ac:dyDescent="0.3">
      <c r="A31" s="41" t="s">
        <v>83</v>
      </c>
      <c r="B31" s="42">
        <v>12295.08</v>
      </c>
      <c r="C31" s="41" t="s">
        <v>69</v>
      </c>
      <c r="D31" s="42">
        <v>1</v>
      </c>
    </row>
    <row r="32" spans="1:4" s="3" customFormat="1" ht="15.75" thickBot="1" x14ac:dyDescent="0.3">
      <c r="A32" s="41" t="s">
        <v>90</v>
      </c>
      <c r="B32" s="42">
        <v>164947</v>
      </c>
      <c r="C32" s="41" t="s">
        <v>87</v>
      </c>
      <c r="D32" s="42">
        <v>1</v>
      </c>
    </row>
    <row r="33" spans="1:5" s="3" customFormat="1" ht="15.75" thickBot="1" x14ac:dyDescent="0.3">
      <c r="A33" s="41" t="s">
        <v>91</v>
      </c>
      <c r="B33" s="42">
        <v>2324.12</v>
      </c>
      <c r="C33" s="41" t="s">
        <v>4</v>
      </c>
      <c r="D33" s="42">
        <v>1.75</v>
      </c>
    </row>
    <row r="34" spans="1:5" s="3" customFormat="1" ht="15.75" thickBot="1" x14ac:dyDescent="0.3">
      <c r="A34" s="41" t="s">
        <v>92</v>
      </c>
      <c r="B34" s="42">
        <v>929.44</v>
      </c>
      <c r="C34" s="41" t="s">
        <v>11</v>
      </c>
      <c r="D34" s="42">
        <v>4</v>
      </c>
    </row>
    <row r="35" spans="1:5" s="3" customFormat="1" ht="15.75" thickBot="1" x14ac:dyDescent="0.3">
      <c r="A35" s="41" t="s">
        <v>93</v>
      </c>
      <c r="B35" s="42">
        <v>4359.6000000000004</v>
      </c>
      <c r="C35" s="41" t="s">
        <v>4</v>
      </c>
      <c r="D35" s="42">
        <v>35</v>
      </c>
    </row>
    <row r="36" spans="1:5" s="3" customFormat="1" ht="15.75" thickBot="1" x14ac:dyDescent="0.3">
      <c r="A36" s="41" t="s">
        <v>113</v>
      </c>
      <c r="B36" s="42">
        <v>1326.65</v>
      </c>
      <c r="C36" s="41" t="s">
        <v>4</v>
      </c>
      <c r="D36" s="42">
        <v>3.15</v>
      </c>
    </row>
    <row r="37" spans="1:5" s="3" customFormat="1" ht="15.75" thickBot="1" x14ac:dyDescent="0.3">
      <c r="A37" s="41" t="s">
        <v>118</v>
      </c>
      <c r="B37" s="42">
        <v>391.9</v>
      </c>
      <c r="C37" s="41" t="s">
        <v>5</v>
      </c>
      <c r="D37" s="42">
        <v>10</v>
      </c>
    </row>
    <row r="38" spans="1:5" ht="43.5" thickBot="1" x14ac:dyDescent="0.3">
      <c r="A38" s="27" t="s">
        <v>18</v>
      </c>
      <c r="B38" s="24">
        <f>SUM(B39:B54)</f>
        <v>60104.4</v>
      </c>
      <c r="C38" s="39" t="s">
        <v>74</v>
      </c>
      <c r="D38" s="26"/>
      <c r="E38" s="31" t="s">
        <v>3</v>
      </c>
    </row>
    <row r="39" spans="1:5" s="3" customFormat="1" ht="15.75" thickBot="1" x14ac:dyDescent="0.3">
      <c r="A39" s="41" t="s">
        <v>81</v>
      </c>
      <c r="B39" s="42">
        <v>3696.5</v>
      </c>
      <c r="C39" s="41" t="s">
        <v>11</v>
      </c>
      <c r="D39" s="42">
        <v>5</v>
      </c>
    </row>
    <row r="40" spans="1:5" s="3" customFormat="1" ht="15.75" thickBot="1" x14ac:dyDescent="0.3">
      <c r="A40" s="41" t="s">
        <v>82</v>
      </c>
      <c r="B40" s="42">
        <v>3801.52</v>
      </c>
      <c r="C40" s="41" t="s">
        <v>11</v>
      </c>
      <c r="D40" s="42">
        <v>4</v>
      </c>
    </row>
    <row r="41" spans="1:5" s="3" customFormat="1" ht="15.75" thickBot="1" x14ac:dyDescent="0.3">
      <c r="A41" s="41" t="s">
        <v>86</v>
      </c>
      <c r="B41" s="42">
        <v>1525.72</v>
      </c>
      <c r="C41" s="41" t="s">
        <v>87</v>
      </c>
      <c r="D41" s="42">
        <v>4</v>
      </c>
    </row>
    <row r="42" spans="1:5" s="3" customFormat="1" ht="15.75" thickBot="1" x14ac:dyDescent="0.3">
      <c r="A42" s="41" t="s">
        <v>88</v>
      </c>
      <c r="B42" s="42">
        <v>1117.43</v>
      </c>
      <c r="C42" s="41" t="s">
        <v>11</v>
      </c>
      <c r="D42" s="42">
        <v>1</v>
      </c>
    </row>
    <row r="43" spans="1:5" s="3" customFormat="1" ht="15.75" thickBot="1" x14ac:dyDescent="0.3">
      <c r="A43" s="41" t="s">
        <v>70</v>
      </c>
      <c r="B43" s="42">
        <v>278.72000000000003</v>
      </c>
      <c r="C43" s="41" t="s">
        <v>5</v>
      </c>
      <c r="D43" s="42">
        <v>2</v>
      </c>
    </row>
    <row r="44" spans="1:5" s="3" customFormat="1" ht="15.75" thickBot="1" x14ac:dyDescent="0.3">
      <c r="A44" s="41" t="s">
        <v>89</v>
      </c>
      <c r="B44" s="42">
        <v>12.07</v>
      </c>
      <c r="C44" s="41" t="s">
        <v>5</v>
      </c>
      <c r="D44" s="42">
        <v>0.1</v>
      </c>
    </row>
    <row r="45" spans="1:5" s="3" customFormat="1" ht="15.75" thickBot="1" x14ac:dyDescent="0.3">
      <c r="A45" s="41" t="s">
        <v>94</v>
      </c>
      <c r="B45" s="42">
        <v>1389</v>
      </c>
      <c r="C45" s="41" t="s">
        <v>29</v>
      </c>
      <c r="D45" s="42">
        <v>2</v>
      </c>
    </row>
    <row r="46" spans="1:5" s="3" customFormat="1" ht="15.75" thickBot="1" x14ac:dyDescent="0.3">
      <c r="A46" s="41" t="s">
        <v>71</v>
      </c>
      <c r="B46" s="42">
        <v>609.99</v>
      </c>
      <c r="C46" s="41" t="s">
        <v>11</v>
      </c>
      <c r="D46" s="42">
        <v>1</v>
      </c>
    </row>
    <row r="47" spans="1:5" s="3" customFormat="1" ht="15.75" thickBot="1" x14ac:dyDescent="0.3">
      <c r="A47" s="41" t="s">
        <v>95</v>
      </c>
      <c r="B47" s="42">
        <v>9350.4</v>
      </c>
      <c r="C47" s="41" t="s">
        <v>11</v>
      </c>
      <c r="D47" s="42">
        <v>2</v>
      </c>
    </row>
    <row r="48" spans="1:5" s="3" customFormat="1" ht="15.75" thickBot="1" x14ac:dyDescent="0.3">
      <c r="A48" s="41" t="s">
        <v>96</v>
      </c>
      <c r="B48" s="42">
        <v>16800.29</v>
      </c>
      <c r="C48" s="41" t="s">
        <v>11</v>
      </c>
      <c r="D48" s="42">
        <v>13</v>
      </c>
    </row>
    <row r="49" spans="1:4" s="3" customFormat="1" ht="15.75" thickBot="1" x14ac:dyDescent="0.3">
      <c r="A49" s="41" t="s">
        <v>97</v>
      </c>
      <c r="B49" s="42">
        <v>5111.32</v>
      </c>
      <c r="C49" s="41" t="s">
        <v>98</v>
      </c>
      <c r="D49" s="42">
        <v>4</v>
      </c>
    </row>
    <row r="50" spans="1:4" s="3" customFormat="1" ht="15.75" thickBot="1" x14ac:dyDescent="0.3">
      <c r="A50" s="41" t="s">
        <v>72</v>
      </c>
      <c r="B50" s="42">
        <v>1863.16</v>
      </c>
      <c r="C50" s="41" t="s">
        <v>11</v>
      </c>
      <c r="D50" s="42">
        <v>2</v>
      </c>
    </row>
    <row r="51" spans="1:4" s="3" customFormat="1" ht="15.75" thickBot="1" x14ac:dyDescent="0.3">
      <c r="A51" s="41" t="s">
        <v>73</v>
      </c>
      <c r="B51" s="42">
        <v>685.36</v>
      </c>
      <c r="C51" s="41" t="s">
        <v>11</v>
      </c>
      <c r="D51" s="42">
        <v>4</v>
      </c>
    </row>
    <row r="52" spans="1:4" s="3" customFormat="1" ht="15.75" thickBot="1" x14ac:dyDescent="0.3">
      <c r="A52" s="41" t="s">
        <v>76</v>
      </c>
      <c r="B52" s="42">
        <v>2152.4699999999998</v>
      </c>
      <c r="C52" s="41" t="s">
        <v>11</v>
      </c>
      <c r="D52" s="42">
        <v>1</v>
      </c>
    </row>
    <row r="53" spans="1:4" s="3" customFormat="1" ht="15.75" thickBot="1" x14ac:dyDescent="0.3">
      <c r="A53" s="41" t="s">
        <v>65</v>
      </c>
      <c r="B53" s="42">
        <v>7372.95</v>
      </c>
      <c r="C53" s="41" t="s">
        <v>66</v>
      </c>
      <c r="D53" s="42">
        <v>13</v>
      </c>
    </row>
    <row r="54" spans="1:4" s="3" customFormat="1" ht="15.75" thickBot="1" x14ac:dyDescent="0.3">
      <c r="A54" s="41" t="s">
        <v>119</v>
      </c>
      <c r="B54" s="42">
        <v>4337.5</v>
      </c>
      <c r="C54" s="41" t="s">
        <v>5</v>
      </c>
      <c r="D54" s="42">
        <v>2.5</v>
      </c>
    </row>
    <row r="55" spans="1:4" ht="28.5" x14ac:dyDescent="0.25">
      <c r="A55" s="27" t="s">
        <v>19</v>
      </c>
      <c r="B55" s="24">
        <v>0</v>
      </c>
      <c r="C55" s="39" t="s">
        <v>74</v>
      </c>
      <c r="D55" s="26"/>
    </row>
    <row r="56" spans="1:4" ht="28.5" x14ac:dyDescent="0.25">
      <c r="A56" s="27" t="s">
        <v>20</v>
      </c>
      <c r="B56" s="24">
        <v>0</v>
      </c>
      <c r="C56" s="39" t="s">
        <v>74</v>
      </c>
      <c r="D56" s="26"/>
    </row>
    <row r="57" spans="1:4" x14ac:dyDescent="0.25">
      <c r="A57" s="27" t="s">
        <v>21</v>
      </c>
      <c r="B57" s="24">
        <v>0</v>
      </c>
      <c r="C57" s="39" t="s">
        <v>74</v>
      </c>
      <c r="D57" s="26"/>
    </row>
    <row r="58" spans="1:4" ht="29.25" thickBot="1" x14ac:dyDescent="0.3">
      <c r="A58" s="27" t="s">
        <v>22</v>
      </c>
      <c r="B58" s="24">
        <f>SUM(B59:B59)</f>
        <v>974.73</v>
      </c>
      <c r="C58" s="39" t="s">
        <v>74</v>
      </c>
      <c r="D58" s="26"/>
    </row>
    <row r="59" spans="1:4" s="3" customFormat="1" ht="15.75" thickBot="1" x14ac:dyDescent="0.3">
      <c r="A59" s="41" t="s">
        <v>30</v>
      </c>
      <c r="B59" s="42">
        <v>974.73</v>
      </c>
      <c r="C59" s="41" t="s">
        <v>11</v>
      </c>
      <c r="D59" s="42">
        <v>3</v>
      </c>
    </row>
    <row r="60" spans="1:4" ht="29.25" thickBot="1" x14ac:dyDescent="0.3">
      <c r="A60" s="27" t="s">
        <v>23</v>
      </c>
      <c r="B60" s="24">
        <f>B62+B61</f>
        <v>7983.3600000000006</v>
      </c>
      <c r="C60" s="39" t="s">
        <v>74</v>
      </c>
      <c r="D60" s="26"/>
    </row>
    <row r="61" spans="1:4" s="3" customFormat="1" ht="15.75" thickBot="1" x14ac:dyDescent="0.3">
      <c r="A61" s="41" t="s">
        <v>102</v>
      </c>
      <c r="B61" s="42">
        <v>3825.36</v>
      </c>
      <c r="C61" s="41" t="s">
        <v>4</v>
      </c>
      <c r="D61" s="42">
        <v>16632</v>
      </c>
    </row>
    <row r="62" spans="1:4" s="3" customFormat="1" ht="15.75" thickBot="1" x14ac:dyDescent="0.3">
      <c r="A62" s="41" t="s">
        <v>103</v>
      </c>
      <c r="B62" s="42">
        <v>4158</v>
      </c>
      <c r="C62" s="41" t="s">
        <v>4</v>
      </c>
      <c r="D62" s="42">
        <v>16632</v>
      </c>
    </row>
    <row r="63" spans="1:4" ht="29.25" thickBot="1" x14ac:dyDescent="0.3">
      <c r="A63" s="27" t="s">
        <v>24</v>
      </c>
      <c r="B63" s="24">
        <f>B64+B65</f>
        <v>30935.519999999997</v>
      </c>
      <c r="C63" s="39" t="s">
        <v>74</v>
      </c>
      <c r="D63" s="26"/>
    </row>
    <row r="64" spans="1:4" s="3" customFormat="1" ht="15.75" thickBot="1" x14ac:dyDescent="0.3">
      <c r="A64" s="41" t="s">
        <v>99</v>
      </c>
      <c r="B64" s="42">
        <v>14968.8</v>
      </c>
      <c r="C64" s="41" t="s">
        <v>5</v>
      </c>
      <c r="D64" s="42">
        <v>16632</v>
      </c>
    </row>
    <row r="65" spans="1:8" s="3" customFormat="1" ht="15.75" thickBot="1" x14ac:dyDescent="0.3">
      <c r="A65" s="41" t="s">
        <v>100</v>
      </c>
      <c r="B65" s="42">
        <v>15966.72</v>
      </c>
      <c r="C65" s="41" t="s">
        <v>4</v>
      </c>
      <c r="D65" s="42">
        <v>16632</v>
      </c>
    </row>
    <row r="66" spans="1:8" ht="29.25" thickBot="1" x14ac:dyDescent="0.3">
      <c r="A66" s="27" t="s">
        <v>25</v>
      </c>
      <c r="B66" s="24">
        <f>SUM(B67)</f>
        <v>4291.08</v>
      </c>
      <c r="C66" s="39" t="s">
        <v>74</v>
      </c>
      <c r="D66" s="26"/>
    </row>
    <row r="67" spans="1:8" s="3" customFormat="1" ht="15.75" thickBot="1" x14ac:dyDescent="0.3">
      <c r="A67" s="41" t="s">
        <v>80</v>
      </c>
      <c r="B67" s="42">
        <v>4291.08</v>
      </c>
      <c r="C67" s="41" t="s">
        <v>4</v>
      </c>
      <c r="D67" s="42">
        <v>1474.6</v>
      </c>
    </row>
    <row r="68" spans="1:8" ht="57.75" thickBot="1" x14ac:dyDescent="0.3">
      <c r="A68" s="27" t="s">
        <v>26</v>
      </c>
      <c r="B68" s="24">
        <f>SUM(B69:B73)</f>
        <v>89219.18</v>
      </c>
      <c r="C68" s="39" t="s">
        <v>74</v>
      </c>
      <c r="D68" s="26"/>
    </row>
    <row r="69" spans="1:8" s="3" customFormat="1" ht="15.75" thickBot="1" x14ac:dyDescent="0.3">
      <c r="A69" s="41" t="s">
        <v>84</v>
      </c>
      <c r="B69" s="42">
        <v>282.74</v>
      </c>
      <c r="C69" s="41" t="s">
        <v>4</v>
      </c>
      <c r="D69" s="42">
        <v>16632</v>
      </c>
    </row>
    <row r="70" spans="1:8" s="3" customFormat="1" ht="15.75" thickBot="1" x14ac:dyDescent="0.3">
      <c r="A70" s="41" t="s">
        <v>85</v>
      </c>
      <c r="B70" s="42">
        <v>282.74</v>
      </c>
      <c r="C70" s="41" t="s">
        <v>4</v>
      </c>
      <c r="D70" s="42">
        <v>16632</v>
      </c>
    </row>
    <row r="71" spans="1:8" s="3" customFormat="1" ht="15.75" thickBot="1" x14ac:dyDescent="0.3">
      <c r="A71" s="41" t="s">
        <v>106</v>
      </c>
      <c r="B71" s="42">
        <v>40748.400000000001</v>
      </c>
      <c r="C71" s="41" t="s">
        <v>4</v>
      </c>
      <c r="D71" s="42">
        <v>16632</v>
      </c>
    </row>
    <row r="72" spans="1:8" s="3" customFormat="1" ht="15.75" thickBot="1" x14ac:dyDescent="0.3">
      <c r="A72" s="41" t="s">
        <v>107</v>
      </c>
      <c r="B72" s="42">
        <v>45738.27</v>
      </c>
      <c r="C72" s="41" t="s">
        <v>4</v>
      </c>
      <c r="D72" s="42">
        <v>16632.099999999999</v>
      </c>
    </row>
    <row r="73" spans="1:8" s="3" customFormat="1" ht="15.75" thickBot="1" x14ac:dyDescent="0.3">
      <c r="A73" s="41" t="s">
        <v>101</v>
      </c>
      <c r="B73" s="42">
        <v>2167.0300000000002</v>
      </c>
      <c r="C73" s="41" t="s">
        <v>11</v>
      </c>
      <c r="D73" s="42">
        <v>1</v>
      </c>
    </row>
    <row r="74" spans="1:8" x14ac:dyDescent="0.25">
      <c r="A74" s="27" t="s">
        <v>27</v>
      </c>
      <c r="B74" s="24">
        <f>B75</f>
        <v>3420</v>
      </c>
      <c r="C74" s="39" t="s">
        <v>74</v>
      </c>
      <c r="D74" s="26"/>
    </row>
    <row r="75" spans="1:8" ht="30" x14ac:dyDescent="0.25">
      <c r="A75" s="32" t="s">
        <v>36</v>
      </c>
      <c r="B75" s="33">
        <f>D75*5*12</f>
        <v>3420</v>
      </c>
      <c r="C75" s="34" t="s">
        <v>6</v>
      </c>
      <c r="D75" s="28">
        <v>57</v>
      </c>
    </row>
    <row r="76" spans="1:8" x14ac:dyDescent="0.25">
      <c r="A76" s="23" t="s">
        <v>124</v>
      </c>
      <c r="B76" s="24">
        <f>B11+B14+B17+B19+B26+B38+B55+B56+B57+B58+B60+B63+B66+B68</f>
        <v>596559.87</v>
      </c>
      <c r="C76" s="39" t="s">
        <v>74</v>
      </c>
      <c r="D76" s="26"/>
      <c r="H76" s="17" t="e">
        <f>B76='[1]Работы 2020'!C50</f>
        <v>#REF!</v>
      </c>
    </row>
    <row r="77" spans="1:8" x14ac:dyDescent="0.25">
      <c r="A77" s="23" t="s">
        <v>125</v>
      </c>
      <c r="B77" s="24">
        <f>B76*1.2+B74</f>
        <v>719291.84399999992</v>
      </c>
      <c r="C77" s="39" t="s">
        <v>74</v>
      </c>
      <c r="D77" s="26"/>
    </row>
    <row r="78" spans="1:8" x14ac:dyDescent="0.25">
      <c r="A78" s="23" t="s">
        <v>126</v>
      </c>
      <c r="B78" s="24">
        <f>B4+B7-B77</f>
        <v>75833.106000000029</v>
      </c>
      <c r="C78" s="39" t="s">
        <v>74</v>
      </c>
      <c r="D78" s="26"/>
    </row>
    <row r="79" spans="1:8" ht="28.5" x14ac:dyDescent="0.25">
      <c r="A79" s="27" t="s">
        <v>127</v>
      </c>
      <c r="B79" s="24">
        <f>B78+B6</f>
        <v>106497.5560000001</v>
      </c>
      <c r="C79" s="39" t="s">
        <v>74</v>
      </c>
      <c r="D79" s="26"/>
    </row>
  </sheetData>
  <sheetProtection formatCells="0" formatColumns="0" formatRows="0" sort="0" autoFilter="0" pivotTables="0"/>
  <mergeCells count="3">
    <mergeCell ref="A1:D1"/>
    <mergeCell ref="A10:D10"/>
    <mergeCell ref="A3:D3"/>
  </mergeCells>
  <hyperlinks>
    <hyperlink ref="C2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57"/>
  <sheetViews>
    <sheetView tabSelected="1" workbookViewId="0">
      <pane ySplit="3" topLeftCell="A31" activePane="bottomLeft" state="frozen"/>
      <selection pane="bottomLeft" activeCell="C64" sqref="C64"/>
    </sheetView>
  </sheetViews>
  <sheetFormatPr defaultRowHeight="15" x14ac:dyDescent="0.25"/>
  <cols>
    <col min="1" max="1" width="70.5703125" style="3" customWidth="1"/>
    <col min="2" max="2" width="12.5703125" style="3" customWidth="1"/>
    <col min="3" max="3" width="20.5703125" style="3" customWidth="1"/>
    <col min="4" max="4" width="12.5703125" style="3" customWidth="1"/>
    <col min="5" max="16384" width="9.140625" style="3"/>
  </cols>
  <sheetData>
    <row r="2" spans="1:4" x14ac:dyDescent="0.25">
      <c r="A2" s="3" t="s">
        <v>75</v>
      </c>
    </row>
    <row r="3" spans="1:4" x14ac:dyDescent="0.25">
      <c r="A3" s="3" t="s">
        <v>34</v>
      </c>
    </row>
    <row r="4" spans="1:4" ht="15.75" thickBot="1" x14ac:dyDescent="0.3"/>
    <row r="5" spans="1:4" ht="15.75" thickBot="1" x14ac:dyDescent="0.3">
      <c r="A5" s="40" t="s">
        <v>33</v>
      </c>
      <c r="B5" s="40" t="s">
        <v>64</v>
      </c>
      <c r="C5" s="40" t="s">
        <v>32</v>
      </c>
      <c r="D5" s="40" t="s">
        <v>31</v>
      </c>
    </row>
    <row r="6" spans="1:4" s="46" customFormat="1" ht="15.75" thickBot="1" x14ac:dyDescent="0.3">
      <c r="A6" s="44" t="s">
        <v>76</v>
      </c>
      <c r="B6" s="45">
        <v>2152.4699999999998</v>
      </c>
      <c r="C6" s="44" t="s">
        <v>11</v>
      </c>
      <c r="D6" s="45">
        <v>1</v>
      </c>
    </row>
    <row r="7" spans="1:4" s="46" customFormat="1" ht="15.75" thickBot="1" x14ac:dyDescent="0.3">
      <c r="A7" s="44" t="s">
        <v>77</v>
      </c>
      <c r="B7" s="45">
        <v>8536.44</v>
      </c>
      <c r="C7" s="44" t="s">
        <v>15</v>
      </c>
      <c r="D7" s="45">
        <v>132</v>
      </c>
    </row>
    <row r="8" spans="1:4" s="46" customFormat="1" ht="15.75" thickBot="1" x14ac:dyDescent="0.3">
      <c r="A8" s="44" t="s">
        <v>65</v>
      </c>
      <c r="B8" s="45">
        <v>7372.95</v>
      </c>
      <c r="C8" s="44" t="s">
        <v>66</v>
      </c>
      <c r="D8" s="45">
        <v>13</v>
      </c>
    </row>
    <row r="9" spans="1:4" s="46" customFormat="1" ht="15.75" thickBot="1" x14ac:dyDescent="0.3">
      <c r="A9" s="44" t="s">
        <v>78</v>
      </c>
      <c r="B9" s="45">
        <v>1663.2</v>
      </c>
      <c r="C9" s="44" t="s">
        <v>4</v>
      </c>
      <c r="D9" s="45">
        <v>16632</v>
      </c>
    </row>
    <row r="10" spans="1:4" s="46" customFormat="1" ht="15.75" thickBot="1" x14ac:dyDescent="0.3">
      <c r="A10" s="44" t="s">
        <v>79</v>
      </c>
      <c r="B10" s="45">
        <v>1496.88</v>
      </c>
      <c r="C10" s="44" t="s">
        <v>4</v>
      </c>
      <c r="D10" s="45">
        <v>16632</v>
      </c>
    </row>
    <row r="11" spans="1:4" s="46" customFormat="1" ht="15.75" thickBot="1" x14ac:dyDescent="0.3">
      <c r="A11" s="44" t="s">
        <v>80</v>
      </c>
      <c r="B11" s="45">
        <v>4291.08</v>
      </c>
      <c r="C11" s="44" t="s">
        <v>4</v>
      </c>
      <c r="D11" s="45">
        <v>1474.6</v>
      </c>
    </row>
    <row r="12" spans="1:4" s="46" customFormat="1" ht="15.75" thickBot="1" x14ac:dyDescent="0.3">
      <c r="A12" s="44" t="s">
        <v>81</v>
      </c>
      <c r="B12" s="45">
        <v>3696.5</v>
      </c>
      <c r="C12" s="44" t="s">
        <v>11</v>
      </c>
      <c r="D12" s="45">
        <v>5</v>
      </c>
    </row>
    <row r="13" spans="1:4" s="46" customFormat="1" ht="15.75" thickBot="1" x14ac:dyDescent="0.3">
      <c r="A13" s="44" t="s">
        <v>82</v>
      </c>
      <c r="B13" s="45">
        <v>3801.52</v>
      </c>
      <c r="C13" s="44" t="s">
        <v>11</v>
      </c>
      <c r="D13" s="45">
        <v>4</v>
      </c>
    </row>
    <row r="14" spans="1:4" s="46" customFormat="1" ht="15.75" thickBot="1" x14ac:dyDescent="0.3">
      <c r="A14" s="44" t="s">
        <v>67</v>
      </c>
      <c r="B14" s="45">
        <v>1032.2</v>
      </c>
      <c r="C14" s="44" t="s">
        <v>11</v>
      </c>
      <c r="D14" s="45">
        <v>13</v>
      </c>
    </row>
    <row r="15" spans="1:4" s="46" customFormat="1" ht="15.75" thickBot="1" x14ac:dyDescent="0.3">
      <c r="A15" s="44" t="s">
        <v>68</v>
      </c>
      <c r="B15" s="45">
        <v>691.83</v>
      </c>
      <c r="C15" s="44" t="s">
        <v>11</v>
      </c>
      <c r="D15" s="45">
        <v>3</v>
      </c>
    </row>
    <row r="16" spans="1:4" s="46" customFormat="1" ht="15.75" thickBot="1" x14ac:dyDescent="0.3">
      <c r="A16" s="44" t="s">
        <v>83</v>
      </c>
      <c r="B16" s="45">
        <v>12295.08</v>
      </c>
      <c r="C16" s="44" t="s">
        <v>69</v>
      </c>
      <c r="D16" s="45">
        <v>1</v>
      </c>
    </row>
    <row r="17" spans="1:4" s="46" customFormat="1" ht="15.75" thickBot="1" x14ac:dyDescent="0.3">
      <c r="A17" s="44" t="s">
        <v>84</v>
      </c>
      <c r="B17" s="45">
        <v>282.74</v>
      </c>
      <c r="C17" s="44" t="s">
        <v>4</v>
      </c>
      <c r="D17" s="45">
        <v>16632</v>
      </c>
    </row>
    <row r="18" spans="1:4" s="46" customFormat="1" ht="15.75" thickBot="1" x14ac:dyDescent="0.3">
      <c r="A18" s="44" t="s">
        <v>85</v>
      </c>
      <c r="B18" s="45">
        <v>282.74</v>
      </c>
      <c r="C18" s="44" t="s">
        <v>4</v>
      </c>
      <c r="D18" s="45">
        <v>16632</v>
      </c>
    </row>
    <row r="19" spans="1:4" s="46" customFormat="1" ht="15.75" thickBot="1" x14ac:dyDescent="0.3">
      <c r="A19" s="44" t="s">
        <v>86</v>
      </c>
      <c r="B19" s="45">
        <v>1525.72</v>
      </c>
      <c r="C19" s="44" t="s">
        <v>87</v>
      </c>
      <c r="D19" s="45">
        <v>4</v>
      </c>
    </row>
    <row r="20" spans="1:4" s="46" customFormat="1" ht="15.75" thickBot="1" x14ac:dyDescent="0.3">
      <c r="A20" s="44" t="s">
        <v>88</v>
      </c>
      <c r="B20" s="45">
        <v>1117.43</v>
      </c>
      <c r="C20" s="44" t="s">
        <v>11</v>
      </c>
      <c r="D20" s="45">
        <v>1</v>
      </c>
    </row>
    <row r="21" spans="1:4" s="46" customFormat="1" ht="15.75" thickBot="1" x14ac:dyDescent="0.3">
      <c r="A21" s="44" t="s">
        <v>70</v>
      </c>
      <c r="B21" s="45">
        <v>278.72000000000003</v>
      </c>
      <c r="C21" s="44" t="s">
        <v>5</v>
      </c>
      <c r="D21" s="45">
        <v>2</v>
      </c>
    </row>
    <row r="22" spans="1:4" s="46" customFormat="1" ht="15.75" thickBot="1" x14ac:dyDescent="0.3">
      <c r="A22" s="44" t="s">
        <v>89</v>
      </c>
      <c r="B22" s="45">
        <v>12.07</v>
      </c>
      <c r="C22" s="44" t="s">
        <v>5</v>
      </c>
      <c r="D22" s="45">
        <v>0.1</v>
      </c>
    </row>
    <row r="23" spans="1:4" s="46" customFormat="1" ht="15.75" thickBot="1" x14ac:dyDescent="0.3">
      <c r="A23" s="44" t="s">
        <v>90</v>
      </c>
      <c r="B23" s="45">
        <v>164947</v>
      </c>
      <c r="C23" s="44" t="s">
        <v>87</v>
      </c>
      <c r="D23" s="45">
        <v>1</v>
      </c>
    </row>
    <row r="24" spans="1:4" s="46" customFormat="1" ht="15.75" thickBot="1" x14ac:dyDescent="0.3">
      <c r="A24" s="44" t="s">
        <v>91</v>
      </c>
      <c r="B24" s="45">
        <v>2324.12</v>
      </c>
      <c r="C24" s="44" t="s">
        <v>4</v>
      </c>
      <c r="D24" s="45">
        <v>1.75</v>
      </c>
    </row>
    <row r="25" spans="1:4" s="46" customFormat="1" ht="15.75" thickBot="1" x14ac:dyDescent="0.3">
      <c r="A25" s="44" t="s">
        <v>92</v>
      </c>
      <c r="B25" s="45">
        <v>929.44</v>
      </c>
      <c r="C25" s="44" t="s">
        <v>11</v>
      </c>
      <c r="D25" s="45">
        <v>4</v>
      </c>
    </row>
    <row r="26" spans="1:4" s="46" customFormat="1" ht="15.75" thickBot="1" x14ac:dyDescent="0.3">
      <c r="A26" s="44" t="s">
        <v>93</v>
      </c>
      <c r="B26" s="45">
        <v>4359.6000000000004</v>
      </c>
      <c r="C26" s="44" t="s">
        <v>4</v>
      </c>
      <c r="D26" s="45">
        <v>35</v>
      </c>
    </row>
    <row r="27" spans="1:4" s="46" customFormat="1" ht="15.75" thickBot="1" x14ac:dyDescent="0.3">
      <c r="A27" s="44" t="s">
        <v>94</v>
      </c>
      <c r="B27" s="45">
        <v>1389</v>
      </c>
      <c r="C27" s="44" t="s">
        <v>29</v>
      </c>
      <c r="D27" s="45">
        <v>2</v>
      </c>
    </row>
    <row r="28" spans="1:4" s="46" customFormat="1" ht="15.75" thickBot="1" x14ac:dyDescent="0.3">
      <c r="A28" s="44" t="s">
        <v>71</v>
      </c>
      <c r="B28" s="45">
        <v>609.99</v>
      </c>
      <c r="C28" s="44" t="s">
        <v>11</v>
      </c>
      <c r="D28" s="45">
        <v>1</v>
      </c>
    </row>
    <row r="29" spans="1:4" s="46" customFormat="1" ht="15.75" thickBot="1" x14ac:dyDescent="0.3">
      <c r="A29" s="44" t="s">
        <v>95</v>
      </c>
      <c r="B29" s="45">
        <v>9350.4</v>
      </c>
      <c r="C29" s="44" t="s">
        <v>11</v>
      </c>
      <c r="D29" s="45">
        <v>2</v>
      </c>
    </row>
    <row r="30" spans="1:4" s="46" customFormat="1" ht="15.75" thickBot="1" x14ac:dyDescent="0.3">
      <c r="A30" s="44" t="s">
        <v>96</v>
      </c>
      <c r="B30" s="45">
        <v>16800.29</v>
      </c>
      <c r="C30" s="44" t="s">
        <v>11</v>
      </c>
      <c r="D30" s="45">
        <v>13</v>
      </c>
    </row>
    <row r="31" spans="1:4" s="46" customFormat="1" ht="15.75" thickBot="1" x14ac:dyDescent="0.3">
      <c r="A31" s="44" t="s">
        <v>97</v>
      </c>
      <c r="B31" s="45">
        <v>5111.32</v>
      </c>
      <c r="C31" s="44" t="s">
        <v>98</v>
      </c>
      <c r="D31" s="45">
        <v>4</v>
      </c>
    </row>
    <row r="32" spans="1:4" s="46" customFormat="1" ht="15.75" thickBot="1" x14ac:dyDescent="0.3">
      <c r="A32" s="44" t="s">
        <v>72</v>
      </c>
      <c r="B32" s="45">
        <v>1863.16</v>
      </c>
      <c r="C32" s="44" t="s">
        <v>11</v>
      </c>
      <c r="D32" s="45">
        <v>2</v>
      </c>
    </row>
    <row r="33" spans="1:4" s="46" customFormat="1" ht="15.75" thickBot="1" x14ac:dyDescent="0.3">
      <c r="A33" s="44" t="s">
        <v>99</v>
      </c>
      <c r="B33" s="45">
        <v>14968.8</v>
      </c>
      <c r="C33" s="44" t="s">
        <v>5</v>
      </c>
      <c r="D33" s="45">
        <v>16632</v>
      </c>
    </row>
    <row r="34" spans="1:4" s="46" customFormat="1" ht="15.75" thickBot="1" x14ac:dyDescent="0.3">
      <c r="A34" s="44" t="s">
        <v>100</v>
      </c>
      <c r="B34" s="45">
        <v>15966.72</v>
      </c>
      <c r="C34" s="44" t="s">
        <v>4</v>
      </c>
      <c r="D34" s="45">
        <v>16632</v>
      </c>
    </row>
    <row r="35" spans="1:4" s="46" customFormat="1" ht="15.75" thickBot="1" x14ac:dyDescent="0.3">
      <c r="A35" s="44" t="s">
        <v>101</v>
      </c>
      <c r="B35" s="45">
        <v>2167.0300000000002</v>
      </c>
      <c r="C35" s="44" t="s">
        <v>11</v>
      </c>
      <c r="D35" s="45">
        <v>1</v>
      </c>
    </row>
    <row r="36" spans="1:4" s="46" customFormat="1" ht="15.75" thickBot="1" x14ac:dyDescent="0.3">
      <c r="A36" s="44" t="s">
        <v>102</v>
      </c>
      <c r="B36" s="45">
        <v>3825.36</v>
      </c>
      <c r="C36" s="44" t="s">
        <v>4</v>
      </c>
      <c r="D36" s="45">
        <v>16632</v>
      </c>
    </row>
    <row r="37" spans="1:4" s="46" customFormat="1" ht="15.75" thickBot="1" x14ac:dyDescent="0.3">
      <c r="A37" s="44" t="s">
        <v>103</v>
      </c>
      <c r="B37" s="45">
        <v>4158</v>
      </c>
      <c r="C37" s="44" t="s">
        <v>4</v>
      </c>
      <c r="D37" s="45">
        <v>16632</v>
      </c>
    </row>
    <row r="38" spans="1:4" s="46" customFormat="1" ht="15.75" thickBot="1" x14ac:dyDescent="0.3">
      <c r="A38" s="44" t="s">
        <v>104</v>
      </c>
      <c r="B38" s="45">
        <v>26657.08</v>
      </c>
      <c r="C38" s="44" t="s">
        <v>4</v>
      </c>
      <c r="D38" s="45">
        <v>16058.48</v>
      </c>
    </row>
    <row r="39" spans="1:4" s="46" customFormat="1" ht="15.75" thickBot="1" x14ac:dyDescent="0.3">
      <c r="A39" s="44" t="s">
        <v>105</v>
      </c>
      <c r="B39" s="45">
        <v>24762.74</v>
      </c>
      <c r="C39" s="44" t="s">
        <v>4</v>
      </c>
      <c r="D39" s="45">
        <v>13033.02</v>
      </c>
    </row>
    <row r="40" spans="1:4" s="46" customFormat="1" ht="15.75" thickBot="1" x14ac:dyDescent="0.3">
      <c r="A40" s="44" t="s">
        <v>106</v>
      </c>
      <c r="B40" s="45">
        <v>40748.400000000001</v>
      </c>
      <c r="C40" s="44" t="s">
        <v>4</v>
      </c>
      <c r="D40" s="45">
        <v>16632</v>
      </c>
    </row>
    <row r="41" spans="1:4" s="46" customFormat="1" ht="15.75" thickBot="1" x14ac:dyDescent="0.3">
      <c r="A41" s="44" t="s">
        <v>107</v>
      </c>
      <c r="B41" s="45">
        <v>45738.27</v>
      </c>
      <c r="C41" s="44" t="s">
        <v>4</v>
      </c>
      <c r="D41" s="45">
        <v>16632.099999999999</v>
      </c>
    </row>
    <row r="42" spans="1:4" s="46" customFormat="1" ht="15.75" thickBot="1" x14ac:dyDescent="0.3">
      <c r="A42" s="44" t="s">
        <v>108</v>
      </c>
      <c r="B42" s="45">
        <v>65696.399999999994</v>
      </c>
      <c r="C42" s="44" t="s">
        <v>5</v>
      </c>
      <c r="D42" s="45">
        <v>16632</v>
      </c>
    </row>
    <row r="43" spans="1:4" s="46" customFormat="1" ht="15.75" thickBot="1" x14ac:dyDescent="0.3">
      <c r="A43" s="44" t="s">
        <v>109</v>
      </c>
      <c r="B43" s="45">
        <v>68523.839999999997</v>
      </c>
      <c r="C43" s="44" t="s">
        <v>4</v>
      </c>
      <c r="D43" s="45">
        <v>16632</v>
      </c>
    </row>
    <row r="44" spans="1:4" s="46" customFormat="1" ht="15.75" thickBot="1" x14ac:dyDescent="0.3">
      <c r="A44" s="44" t="s">
        <v>110</v>
      </c>
      <c r="B44" s="45">
        <v>750.27</v>
      </c>
      <c r="C44" s="44" t="s">
        <v>11</v>
      </c>
      <c r="D44" s="45">
        <v>3</v>
      </c>
    </row>
    <row r="45" spans="1:4" s="46" customFormat="1" ht="15.75" thickBot="1" x14ac:dyDescent="0.3">
      <c r="A45" s="44" t="s">
        <v>111</v>
      </c>
      <c r="B45" s="45">
        <v>1032.8499999999999</v>
      </c>
      <c r="C45" s="44" t="s">
        <v>112</v>
      </c>
      <c r="D45" s="45">
        <v>1</v>
      </c>
    </row>
    <row r="46" spans="1:4" s="46" customFormat="1" ht="15.75" thickBot="1" x14ac:dyDescent="0.3">
      <c r="A46" s="44" t="s">
        <v>73</v>
      </c>
      <c r="B46" s="45">
        <v>685.36</v>
      </c>
      <c r="C46" s="44" t="s">
        <v>11</v>
      </c>
      <c r="D46" s="45">
        <v>4</v>
      </c>
    </row>
    <row r="47" spans="1:4" s="46" customFormat="1" ht="15.75" thickBot="1" x14ac:dyDescent="0.3">
      <c r="A47" s="44" t="s">
        <v>113</v>
      </c>
      <c r="B47" s="45">
        <v>1326.65</v>
      </c>
      <c r="C47" s="44" t="s">
        <v>4</v>
      </c>
      <c r="D47" s="45">
        <v>3.15</v>
      </c>
    </row>
    <row r="48" spans="1:4" s="46" customFormat="1" ht="15.75" thickBot="1" x14ac:dyDescent="0.3">
      <c r="A48" s="44" t="s">
        <v>30</v>
      </c>
      <c r="B48" s="45">
        <v>974.73</v>
      </c>
      <c r="C48" s="44" t="s">
        <v>11</v>
      </c>
      <c r="D48" s="45">
        <v>3</v>
      </c>
    </row>
    <row r="49" spans="1:4" s="46" customFormat="1" ht="15.75" thickBot="1" x14ac:dyDescent="0.3">
      <c r="A49" s="44" t="s">
        <v>114</v>
      </c>
      <c r="B49" s="45">
        <v>1496.88</v>
      </c>
      <c r="C49" s="44" t="s">
        <v>4</v>
      </c>
      <c r="D49" s="45">
        <v>16632</v>
      </c>
    </row>
    <row r="50" spans="1:4" s="46" customFormat="1" ht="15.75" thickBot="1" x14ac:dyDescent="0.3">
      <c r="A50" s="44" t="s">
        <v>115</v>
      </c>
      <c r="B50" s="45">
        <v>1496.88</v>
      </c>
      <c r="C50" s="44" t="s">
        <v>4</v>
      </c>
      <c r="D50" s="45">
        <v>16632</v>
      </c>
    </row>
    <row r="51" spans="1:4" s="46" customFormat="1" ht="15.75" thickBot="1" x14ac:dyDescent="0.3">
      <c r="A51" s="44" t="s">
        <v>116</v>
      </c>
      <c r="B51" s="45">
        <v>6320.16</v>
      </c>
      <c r="C51" s="44" t="s">
        <v>4</v>
      </c>
      <c r="D51" s="45">
        <v>16632</v>
      </c>
    </row>
    <row r="52" spans="1:4" s="46" customFormat="1" ht="15.75" thickBot="1" x14ac:dyDescent="0.3">
      <c r="A52" s="44" t="s">
        <v>117</v>
      </c>
      <c r="B52" s="45">
        <v>6320.16</v>
      </c>
      <c r="C52" s="44" t="s">
        <v>4</v>
      </c>
      <c r="D52" s="45">
        <v>16632</v>
      </c>
    </row>
    <row r="53" spans="1:4" s="46" customFormat="1" ht="15.75" thickBot="1" x14ac:dyDescent="0.3">
      <c r="A53" s="44" t="s">
        <v>118</v>
      </c>
      <c r="B53" s="45">
        <v>391.9</v>
      </c>
      <c r="C53" s="44" t="s">
        <v>5</v>
      </c>
      <c r="D53" s="45">
        <v>10</v>
      </c>
    </row>
    <row r="54" spans="1:4" s="46" customFormat="1" ht="15.75" thickBot="1" x14ac:dyDescent="0.3">
      <c r="A54" s="44" t="s">
        <v>119</v>
      </c>
      <c r="B54" s="45">
        <v>4337.5</v>
      </c>
      <c r="C54" s="44" t="s">
        <v>5</v>
      </c>
      <c r="D54" s="45">
        <v>2.5</v>
      </c>
    </row>
    <row r="55" spans="1:4" ht="15.75" thickBot="1" x14ac:dyDescent="0.3">
      <c r="A55" s="41"/>
      <c r="B55" s="43">
        <f>SUM(B6:B54)</f>
        <v>596559.87000000011</v>
      </c>
      <c r="C55" s="41"/>
      <c r="D55" s="42"/>
    </row>
    <row r="57" spans="1:4" x14ac:dyDescent="0.25">
      <c r="B57" s="3">
        <v>596559.87</v>
      </c>
      <c r="C57" s="3">
        <v>596559.87</v>
      </c>
    </row>
  </sheetData>
  <autoFilter ref="A3:E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6" sqref="G26"/>
    </sheetView>
  </sheetViews>
  <sheetFormatPr defaultRowHeight="15" x14ac:dyDescent="0.25"/>
  <cols>
    <col min="2" max="5" width="13.7109375" customWidth="1"/>
  </cols>
  <sheetData>
    <row r="1" spans="1:8" ht="16.5" x14ac:dyDescent="0.25">
      <c r="A1" s="55" t="s">
        <v>37</v>
      </c>
      <c r="B1" s="55"/>
      <c r="C1" s="55"/>
      <c r="D1" s="55"/>
      <c r="E1" s="55"/>
      <c r="F1" s="55"/>
      <c r="G1" s="55"/>
      <c r="H1" s="55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s="1" customFormat="1" ht="25.5" x14ac:dyDescent="0.25">
      <c r="A3" s="9" t="s">
        <v>38</v>
      </c>
      <c r="B3" s="52" t="s">
        <v>39</v>
      </c>
      <c r="C3" s="54"/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</row>
    <row r="4" spans="1:8" x14ac:dyDescent="0.25">
      <c r="A4" s="5" t="s">
        <v>45</v>
      </c>
      <c r="B4" s="6" t="s">
        <v>46</v>
      </c>
      <c r="C4" s="56" t="s">
        <v>47</v>
      </c>
      <c r="D4" s="56"/>
      <c r="E4" s="56"/>
      <c r="F4" s="56"/>
      <c r="G4" s="56"/>
      <c r="H4" s="57"/>
    </row>
    <row r="5" spans="1:8" x14ac:dyDescent="0.25">
      <c r="A5" s="4" t="s">
        <v>48</v>
      </c>
      <c r="B5" s="50" t="s">
        <v>49</v>
      </c>
      <c r="C5" s="51"/>
      <c r="D5" s="7">
        <v>68975.009999999995</v>
      </c>
      <c r="E5" s="7">
        <v>80946.899999999994</v>
      </c>
      <c r="F5" s="8">
        <v>117.36</v>
      </c>
      <c r="G5" s="9" t="s">
        <v>50</v>
      </c>
      <c r="H5" s="9" t="s">
        <v>51</v>
      </c>
    </row>
    <row r="6" spans="1:8" x14ac:dyDescent="0.25">
      <c r="A6" s="4" t="s">
        <v>48</v>
      </c>
      <c r="B6" s="50" t="s">
        <v>49</v>
      </c>
      <c r="C6" s="51"/>
      <c r="D6" s="7">
        <v>68975.009999999995</v>
      </c>
      <c r="E6" s="7">
        <v>53958.6</v>
      </c>
      <c r="F6" s="8">
        <v>78.23</v>
      </c>
      <c r="G6" s="9" t="s">
        <v>52</v>
      </c>
      <c r="H6" s="9" t="s">
        <v>51</v>
      </c>
    </row>
    <row r="7" spans="1:8" x14ac:dyDescent="0.25">
      <c r="A7" s="4" t="s">
        <v>48</v>
      </c>
      <c r="B7" s="50" t="s">
        <v>49</v>
      </c>
      <c r="C7" s="51"/>
      <c r="D7" s="7">
        <v>68784.3</v>
      </c>
      <c r="E7" s="7">
        <v>64701.49</v>
      </c>
      <c r="F7" s="8">
        <v>94.06</v>
      </c>
      <c r="G7" s="9" t="s">
        <v>53</v>
      </c>
      <c r="H7" s="9" t="s">
        <v>51</v>
      </c>
    </row>
    <row r="8" spans="1:8" x14ac:dyDescent="0.25">
      <c r="A8" s="4" t="s">
        <v>48</v>
      </c>
      <c r="B8" s="50" t="s">
        <v>49</v>
      </c>
      <c r="C8" s="51"/>
      <c r="D8" s="7">
        <v>70412.38</v>
      </c>
      <c r="E8" s="7">
        <v>69579.990000000005</v>
      </c>
      <c r="F8" s="8">
        <v>98.82</v>
      </c>
      <c r="G8" s="9" t="s">
        <v>54</v>
      </c>
      <c r="H8" s="9" t="s">
        <v>51</v>
      </c>
    </row>
    <row r="9" spans="1:8" x14ac:dyDescent="0.25">
      <c r="A9" s="4" t="s">
        <v>48</v>
      </c>
      <c r="B9" s="50" t="s">
        <v>49</v>
      </c>
      <c r="C9" s="51"/>
      <c r="D9" s="7">
        <v>67982.13</v>
      </c>
      <c r="E9" s="7">
        <v>124481.06</v>
      </c>
      <c r="F9" s="8">
        <v>183.11</v>
      </c>
      <c r="G9" s="9" t="s">
        <v>55</v>
      </c>
      <c r="H9" s="9" t="s">
        <v>51</v>
      </c>
    </row>
    <row r="10" spans="1:8" x14ac:dyDescent="0.25">
      <c r="A10" s="4" t="s">
        <v>48</v>
      </c>
      <c r="B10" s="50" t="s">
        <v>49</v>
      </c>
      <c r="C10" s="51"/>
      <c r="D10" s="7">
        <v>68782.13</v>
      </c>
      <c r="E10" s="7">
        <v>72423.25</v>
      </c>
      <c r="F10" s="8">
        <v>105.29</v>
      </c>
      <c r="G10" s="9" t="s">
        <v>56</v>
      </c>
      <c r="H10" s="9" t="s">
        <v>51</v>
      </c>
    </row>
    <row r="11" spans="1:8" x14ac:dyDescent="0.25">
      <c r="A11" s="4" t="s">
        <v>48</v>
      </c>
      <c r="B11" s="50" t="s">
        <v>49</v>
      </c>
      <c r="C11" s="51"/>
      <c r="D11" s="7">
        <v>71720.259999999995</v>
      </c>
      <c r="E11" s="7">
        <v>81907.990000000005</v>
      </c>
      <c r="F11" s="8">
        <v>114.2</v>
      </c>
      <c r="G11" s="9" t="s">
        <v>57</v>
      </c>
      <c r="H11" s="9" t="s">
        <v>51</v>
      </c>
    </row>
    <row r="12" spans="1:8" x14ac:dyDescent="0.25">
      <c r="A12" s="4" t="s">
        <v>48</v>
      </c>
      <c r="B12" s="50" t="s">
        <v>49</v>
      </c>
      <c r="C12" s="51"/>
      <c r="D12" s="7">
        <v>71593.119999999995</v>
      </c>
      <c r="E12" s="7">
        <v>56290.400000000001</v>
      </c>
      <c r="F12" s="8">
        <v>78.63</v>
      </c>
      <c r="G12" s="9" t="s">
        <v>58</v>
      </c>
      <c r="H12" s="9" t="s">
        <v>51</v>
      </c>
    </row>
    <row r="13" spans="1:8" x14ac:dyDescent="0.25">
      <c r="A13" s="4" t="s">
        <v>48</v>
      </c>
      <c r="B13" s="50" t="s">
        <v>49</v>
      </c>
      <c r="C13" s="51"/>
      <c r="D13" s="7">
        <v>71529.55</v>
      </c>
      <c r="E13" s="7">
        <v>65207.57</v>
      </c>
      <c r="F13" s="8">
        <v>91.16</v>
      </c>
      <c r="G13" s="9" t="s">
        <v>59</v>
      </c>
      <c r="H13" s="9" t="s">
        <v>51</v>
      </c>
    </row>
    <row r="14" spans="1:8" x14ac:dyDescent="0.25">
      <c r="A14" s="4" t="s">
        <v>48</v>
      </c>
      <c r="B14" s="50" t="s">
        <v>49</v>
      </c>
      <c r="C14" s="51"/>
      <c r="D14" s="7">
        <v>71656.69</v>
      </c>
      <c r="E14" s="7">
        <v>73032.78</v>
      </c>
      <c r="F14" s="8">
        <v>101.92</v>
      </c>
      <c r="G14" s="9" t="s">
        <v>60</v>
      </c>
      <c r="H14" s="9" t="s">
        <v>51</v>
      </c>
    </row>
    <row r="15" spans="1:8" x14ac:dyDescent="0.25">
      <c r="A15" s="4" t="s">
        <v>48</v>
      </c>
      <c r="B15" s="50" t="s">
        <v>49</v>
      </c>
      <c r="C15" s="51"/>
      <c r="D15" s="7">
        <v>71656.69</v>
      </c>
      <c r="E15" s="7">
        <v>74702.95</v>
      </c>
      <c r="F15" s="8">
        <v>104.25</v>
      </c>
      <c r="G15" s="9" t="s">
        <v>61</v>
      </c>
      <c r="H15" s="9" t="s">
        <v>51</v>
      </c>
    </row>
    <row r="16" spans="1:8" x14ac:dyDescent="0.25">
      <c r="A16" s="4" t="s">
        <v>48</v>
      </c>
      <c r="B16" s="50" t="s">
        <v>49</v>
      </c>
      <c r="C16" s="51"/>
      <c r="D16" s="7">
        <v>69867.75</v>
      </c>
      <c r="E16" s="7">
        <v>64741.68</v>
      </c>
      <c r="F16" s="8">
        <v>92.66</v>
      </c>
      <c r="G16" s="9" t="s">
        <v>62</v>
      </c>
      <c r="H16" s="9" t="s">
        <v>51</v>
      </c>
    </row>
    <row r="17" spans="1:8" x14ac:dyDescent="0.25">
      <c r="A17" s="52" t="s">
        <v>63</v>
      </c>
      <c r="B17" s="53"/>
      <c r="C17" s="54"/>
      <c r="D17" s="10">
        <v>841935.02</v>
      </c>
      <c r="E17" s="10">
        <v>881974.66</v>
      </c>
      <c r="F17" s="11">
        <v>104.76</v>
      </c>
      <c r="G17" s="9" t="s">
        <v>45</v>
      </c>
      <c r="H17" s="9" t="s">
        <v>45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Парковый пер, д. 18</vt:lpstr>
      <vt:lpstr>Работы 2020</vt:lpstr>
      <vt:lpstr>Справка</vt:lpstr>
      <vt:lpstr>'Парковый пер, д. 18'!Область_печати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2018-03-16T02:36:42Z</cp:lastPrinted>
  <dcterms:created xsi:type="dcterms:W3CDTF">2016-03-18T02:51:51Z</dcterms:created>
  <dcterms:modified xsi:type="dcterms:W3CDTF">2021-03-09T23:28:13Z</dcterms:modified>
</cp:coreProperties>
</file>