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Лист1" sheetId="1" r:id="rId1"/>
  </sheets>
  <definedNames>
    <definedName name="_xlnm.Print_Area" localSheetId="0">Лист1!$A$1:$D$112</definedName>
  </definedNames>
  <calcPr calcId="125725"/>
</workbook>
</file>

<file path=xl/calcChain.xml><?xml version="1.0" encoding="utf-8"?>
<calcChain xmlns="http://schemas.openxmlformats.org/spreadsheetml/2006/main">
  <c r="B99" i="1"/>
  <c r="B54"/>
  <c r="B28"/>
  <c r="B87"/>
  <c r="B21" l="1"/>
  <c r="B97"/>
  <c r="B19"/>
  <c r="B8" l="1"/>
  <c r="B94"/>
  <c r="B91"/>
  <c r="B16"/>
  <c r="B13"/>
  <c r="B10"/>
  <c r="B9" s="1"/>
  <c r="B109"/>
  <c r="B108" s="1"/>
  <c r="B11" l="1"/>
  <c r="B110"/>
  <c r="B111" l="1"/>
  <c r="B112" s="1"/>
</calcChain>
</file>

<file path=xl/sharedStrings.xml><?xml version="1.0" encoding="utf-8"?>
<sst xmlns="http://schemas.openxmlformats.org/spreadsheetml/2006/main" count="204" uniqueCount="125">
  <si>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</si>
  <si>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</si>
  <si>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</si>
  <si>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</si>
  <si>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</si>
  <si>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</si>
  <si>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</si>
  <si>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</si>
  <si>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</si>
  <si>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</si>
  <si>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</si>
  <si>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</si>
  <si>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</si>
  <si>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</si>
  <si>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</si>
  <si>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</si>
  <si>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</si>
  <si>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</si>
  <si>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</si>
  <si>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Годовая фактическая стоимость работ (услуг)  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</si>
  <si>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</si>
  <si>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</si>
  <si>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</si>
  <si>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</si>
  <si>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</si>
  <si>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 стояк</t>
  </si>
  <si>
    <t>Устранение свищей хомутами</t>
  </si>
  <si>
    <t>Адрес: ул. Бабушкина, д. 5</t>
  </si>
  <si>
    <t>Выезд а/машины по заявке</t>
  </si>
  <si>
    <t>выезд</t>
  </si>
  <si>
    <t>15.Расходы по снятию показаний с ИПУ по электроэнергии</t>
  </si>
  <si>
    <t>Доходы по дому:</t>
  </si>
  <si>
    <t xml:space="preserve">15. Прочая работа (услуга) </t>
  </si>
  <si>
    <t>Замена электрической лампы накаливания</t>
  </si>
  <si>
    <t>шт.</t>
  </si>
  <si>
    <t>Очистка канализационной сети</t>
  </si>
  <si>
    <t>Смена вентиля до 20 мм</t>
  </si>
  <si>
    <t>руб.</t>
  </si>
  <si>
    <t>дом</t>
  </si>
  <si>
    <t>Осмотр подвала</t>
  </si>
  <si>
    <t>1 дом</t>
  </si>
  <si>
    <t>Отключение отопления</t>
  </si>
  <si>
    <t>Ремонт двери</t>
  </si>
  <si>
    <t>Сброс воздуха со стояков отопления с использованием а/м газель</t>
  </si>
  <si>
    <t>Замена электропатрона с материалами при открытой арматуре</t>
  </si>
  <si>
    <t>Прокладка электрокабеля АВВГ 2*2,5 мм2</t>
  </si>
  <si>
    <t>период: 01.01.2021-31.12.2021</t>
  </si>
  <si>
    <t>Конечное сальдо по дому на 31.12.2021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</si>
  <si>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</si>
  <si>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</si>
  <si>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</si>
  <si>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 xml:space="preserve">Всего доходов на дому за 2021 год </t>
  </si>
  <si>
    <t>Всего расходов по дому за 2021 г.</t>
  </si>
  <si>
    <t>Всего расходов по дому с НДС за 2021 г.</t>
  </si>
  <si>
    <t>Начальное сальдо на 01.01.2021 г.</t>
  </si>
  <si>
    <t>Вывод  воды с подвала для хоз. нужд</t>
  </si>
  <si>
    <t>Герметизация шва на козырьке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</si>
  <si>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</si>
  <si>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</si>
  <si>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Дезинсекция Дезснабсервис</t>
  </si>
  <si>
    <t>Заделка швов в примыканиях плит в чердачном помещении</t>
  </si>
  <si>
    <t>Закрытие/открытие стояков водоснабжения с использованием  а/м газель</t>
  </si>
  <si>
    <t>Заливка ям бетоном</t>
  </si>
  <si>
    <t>Замена автомата</t>
  </si>
  <si>
    <t>Замена стояка ХВС</t>
  </si>
  <si>
    <t>Замена электрической розетки</t>
  </si>
  <si>
    <t>Замена электровыключателей</t>
  </si>
  <si>
    <t>Замена электропатрона с материалом</t>
  </si>
  <si>
    <t>Запуск системы отопления</t>
  </si>
  <si>
    <t>Засыпка ямы</t>
  </si>
  <si>
    <t>Изготовление стола-песочницы</t>
  </si>
  <si>
    <t>Мелкий ремонт сборок всех диаметров на стояках отопления и водоснабжен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</si>
  <si>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</si>
  <si>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</si>
  <si>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Осмотр электропроводки</t>
  </si>
  <si>
    <t>Остекление оконых рам</t>
  </si>
  <si>
    <t>Покраска входной двери ул. Бабушкина д.5 п.2</t>
  </si>
  <si>
    <t>Приваривание сничек</t>
  </si>
  <si>
    <t>Промывка канализационного выпуска</t>
  </si>
  <si>
    <t>подъезд</t>
  </si>
  <si>
    <t>Регулировка теплоносителя</t>
  </si>
  <si>
    <t>Ремонт ВРУ и межэтажных щитов</t>
  </si>
  <si>
    <t>Ремонт вентелей до 32 д.</t>
  </si>
  <si>
    <t>Ремонт оконных рам</t>
  </si>
  <si>
    <t>Смена врезки/сборки (с применением сварочных работ) общая</t>
  </si>
  <si>
    <t>Содержание ДРС 1,2 кв. 2021 г. коэф.0,8;0,85;0,9;1</t>
  </si>
  <si>
    <t>Содержание ДРС 3,4 кв. 2021 г. коэф.0,8;0,85;0,9;1</t>
  </si>
  <si>
    <t>Тех.обслуживание ГО К=0,6;0,8;0,85;0,9;1 (1,2 кв. 2021 г.)</t>
  </si>
  <si>
    <t>Тех.обслуживание ГО К=0,6;0,8;0,85;0,9;1 (3,4 кв. 2021 г.)</t>
  </si>
  <si>
    <t>Уборка МОП 1,2 кв. 2021 г. К=0,8</t>
  </si>
  <si>
    <t>Уборка МОП 3,4 кв. 2021 г. К=0,8</t>
  </si>
  <si>
    <t>Уборка придомовой территории 1,2 кв. 2021 г. К=0,6;0,8</t>
  </si>
  <si>
    <t>Уборка придомовой территории 3,4 кв. 2021 г. К=0,6;0,8</t>
  </si>
  <si>
    <t>Управление жилым фондом 1,2 кв. 2021г. К=0,6;0,8;0,85;0,9;1</t>
  </si>
  <si>
    <t>Управление жилым фондом 3,4 кв. 2021г. К=0,6;0,8;0,85;0,9;1</t>
  </si>
  <si>
    <t>Установка заглушки d.15</t>
  </si>
  <si>
    <t>Установка светильников с датчиком на движение</t>
  </si>
  <si>
    <t>шт</t>
  </si>
  <si>
    <t>Установка стол-песочницы</t>
  </si>
  <si>
    <t>Утепление вентпродухов изовером</t>
  </si>
  <si>
    <t>Утепление вентпродухов изовером и монтажной пеной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</si>
  <si>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</si>
  <si>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</si>
  <si>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Частичная замена стояка КНС д. 110</t>
  </si>
  <si>
    <t>метр</t>
  </si>
  <si>
    <t>Частичная замена стояка КНС по квартире</t>
  </si>
  <si>
    <t>Кв.</t>
  </si>
  <si>
    <t>Чистка врезки</t>
  </si>
  <si>
    <t>Чистка грязевика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</si>
  <si>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</si>
  <si>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</si>
  <si>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замена стояка отопления (сварка)</t>
  </si>
  <si>
    <t>замена тройника, манжеты на стояке</t>
  </si>
  <si>
    <t>замена электрической лампы накаливания</t>
  </si>
  <si>
    <t>замена электропатрона с материалом при закрытой арматуре</t>
  </si>
  <si>
    <t>замеры темпер. воздуха в квартире и подвале</t>
  </si>
  <si>
    <t>замер</t>
  </si>
  <si>
    <t>исполнение заявок не связанных с ремонтом</t>
  </si>
  <si>
    <t>ремонт доводчика</t>
  </si>
  <si>
    <t>установка пружины</t>
  </si>
  <si>
    <t>установка светильника с датчиком на движение</t>
  </si>
  <si>
    <t>установка урн</t>
  </si>
  <si>
    <t>частичная замена розлива отопления</t>
  </si>
  <si>
    <t>частичная замена стояка ГВС</t>
  </si>
  <si>
    <t>чистка врезки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</si>
</sst>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0_-;\-* #,##0.00_-;_-* &quot;-&quot;??_-;_-@_-"/>
  </numFmts>
  <fonts count="10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165" fontId="4" fillId="0" borderId="0" applyFont="0" applyFill="0" applyBorder="0" applyAlignment="0" applyProtection="0"/>
  </cellStyleXfs>
  <cellXfs count="45">
    <xf numFmtId="0" fontId="0" fillId="0" borderId="0" xfId="0"/>
    <xf numFmtId="0" fontId="2" fillId="3" borderId="0" xfId="0" applyFont="1" applyFill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0" fontId="8" fillId="3" borderId="2" xfId="1" applyFont="1" applyFill="1" applyBorder="1" applyAlignment="1">
      <alignment horizontal="left" vertical="center" wrapText="1"/>
    </xf>
    <xf numFmtId="165" fontId="8" fillId="3" borderId="2" xfId="2" applyFont="1" applyFill="1" applyBorder="1" applyAlignment="1">
      <alignment horizontal="center" vertical="center" wrapText="1"/>
    </xf>
    <xf numFmtId="165" fontId="9" fillId="3" borderId="2" xfId="2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165" fontId="7" fillId="3" borderId="2" xfId="2" applyFont="1" applyFill="1" applyBorder="1" applyAlignment="1">
      <alignment horizontal="center" vertical="center" wrapText="1"/>
    </xf>
    <xf numFmtId="165" fontId="3" fillId="3" borderId="2" xfId="2" applyFont="1" applyFill="1" applyBorder="1" applyAlignment="1">
      <alignment horizontal="center" vertical="center" wrapText="1"/>
    </xf>
    <xf numFmtId="165" fontId="2" fillId="3" borderId="2" xfId="2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wrapText="1"/>
    </xf>
    <xf numFmtId="165" fontId="5" fillId="3" borderId="2" xfId="2" applyFont="1" applyFill="1" applyBorder="1" applyAlignment="1">
      <alignment horizontal="center" vertical="center" wrapText="1"/>
    </xf>
    <xf numFmtId="165" fontId="3" fillId="3" borderId="2" xfId="2" applyFont="1" applyFill="1" applyBorder="1" applyAlignment="1">
      <alignment horizontal="center"/>
    </xf>
    <xf numFmtId="165" fontId="2" fillId="3" borderId="2" xfId="2" applyFont="1" applyFill="1" applyBorder="1" applyAlignment="1">
      <alignment horizontal="center"/>
    </xf>
    <xf numFmtId="165" fontId="3" fillId="3" borderId="2" xfId="2" applyFont="1" applyFill="1" applyBorder="1" applyAlignment="1">
      <alignment horizontal="center" vertical="center"/>
    </xf>
    <xf numFmtId="165" fontId="2" fillId="3" borderId="2" xfId="2" applyFont="1" applyFill="1" applyBorder="1" applyAlignment="1">
      <alignment horizontal="center" vertical="center"/>
    </xf>
    <xf numFmtId="0" fontId="2" fillId="3" borderId="0" xfId="0" applyFont="1" applyFill="1"/>
    <xf numFmtId="0" fontId="3" fillId="3" borderId="2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/>
    </xf>
    <xf numFmtId="165" fontId="2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center" wrapText="1"/>
    </xf>
    <xf numFmtId="165" fontId="3" fillId="3" borderId="0" xfId="2" applyFont="1" applyFill="1" applyBorder="1" applyAlignment="1">
      <alignment horizontal="center" vertical="center" wrapText="1"/>
    </xf>
    <xf numFmtId="165" fontId="2" fillId="3" borderId="0" xfId="2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165" fontId="5" fillId="3" borderId="0" xfId="2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165" fontId="2" fillId="3" borderId="0" xfId="2" applyFont="1" applyFill="1" applyAlignment="1">
      <alignment horizontal="center" vertical="center" wrapText="1"/>
    </xf>
    <xf numFmtId="0" fontId="7" fillId="3" borderId="2" xfId="1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165" fontId="5" fillId="3" borderId="7" xfId="2" applyFont="1" applyFill="1" applyBorder="1" applyAlignment="1">
      <alignment horizontal="center" vertical="center"/>
    </xf>
    <xf numFmtId="165" fontId="5" fillId="3" borderId="7" xfId="2" applyFont="1" applyFill="1" applyBorder="1" applyAlignment="1">
      <alignment horizontal="center" vertical="center" wrapText="1"/>
    </xf>
    <xf numFmtId="0" fontId="3" fillId="3" borderId="2" xfId="0" applyFont="1" applyFill="1" applyBorder="1"/>
    <xf numFmtId="165" fontId="3" fillId="3" borderId="2" xfId="0" applyNumberFormat="1" applyFont="1" applyFill="1" applyBorder="1"/>
    <xf numFmtId="0" fontId="0" fillId="0" borderId="0" xfId="0"/>
    <xf numFmtId="165" fontId="7" fillId="3" borderId="2" xfId="2" applyFont="1" applyFill="1" applyBorder="1" applyAlignment="1" applyProtection="1">
      <alignment horizontal="center" vertical="center" wrapText="1"/>
    </xf>
    <xf numFmtId="49" fontId="0" fillId="0" borderId="3" xfId="0" applyNumberFormat="1" applyFill="1" applyBorder="1"/>
    <xf numFmtId="166" fontId="0" fillId="0" borderId="3" xfId="0" applyNumberFormat="1" applyFill="1" applyBorder="1"/>
    <xf numFmtId="164" fontId="2" fillId="3" borderId="0" xfId="0" applyNumberFormat="1" applyFont="1" applyFill="1"/>
    <xf numFmtId="0" fontId="3" fillId="3" borderId="0" xfId="0" applyFont="1" applyFill="1" applyBorder="1"/>
    <xf numFmtId="0" fontId="6" fillId="3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5" fontId="2" fillId="3" borderId="2" xfId="2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topLeftCell="A94" workbookViewId="0">
      <selection activeCell="A108" sqref="A108:XFD108"/>
    </sheetView>
  </sheetViews>
  <sheetFormatPr defaultRowHeight="15" outlineLevelRow="2"/>
  <cols>
    <col min="1" max="1" width="61.7109375" style="25" customWidth="1"/>
    <col min="2" max="2" width="17.42578125" style="26" customWidth="1"/>
    <col min="3" max="3" width="9.28515625" style="26" customWidth="1"/>
    <col min="4" max="4" width="14.42578125" style="26" customWidth="1"/>
    <col min="5" max="5" width="17.28515625" style="1" customWidth="1"/>
    <col min="6" max="6" width="9.5703125" style="1" bestFit="1" customWidth="1"/>
    <col min="7" max="16384" width="9.140625" style="1"/>
  </cols>
  <sheetData>
    <row r="1" spans="1:5" ht="46.5" customHeight="1">
      <c r="A1" s="39" t="s">
        <v>6</v>
      </c>
      <c r="B1" s="39"/>
      <c r="C1" s="39"/>
      <c r="D1" s="39"/>
    </row>
    <row r="2" spans="1:5" ht="17.25" customHeight="1">
      <c r="A2" s="2" t="s">
        <v>27</v>
      </c>
      <c r="B2" s="41" t="s">
        <v>46</v>
      </c>
      <c r="C2" s="41"/>
      <c r="D2" s="41"/>
    </row>
    <row r="3" spans="1:5" ht="57">
      <c r="A3" s="3" t="s">
        <v>2</v>
      </c>
      <c r="B3" s="4" t="s">
        <v>19</v>
      </c>
      <c r="C3" s="5" t="s">
        <v>0</v>
      </c>
      <c r="D3" s="4" t="s">
        <v>1</v>
      </c>
    </row>
    <row r="4" spans="1:5">
      <c r="A4" s="3" t="s">
        <v>54</v>
      </c>
      <c r="B4" s="4">
        <v>895652.25680000021</v>
      </c>
      <c r="C4" s="5" t="s">
        <v>37</v>
      </c>
      <c r="D4" s="4"/>
    </row>
    <row r="5" spans="1:5">
      <c r="A5" s="42" t="s">
        <v>31</v>
      </c>
      <c r="B5" s="43"/>
      <c r="C5" s="43"/>
      <c r="D5" s="44"/>
    </row>
    <row r="6" spans="1:5" ht="18" customHeight="1">
      <c r="A6" s="3" t="s">
        <v>48</v>
      </c>
      <c r="B6" s="4">
        <v>973318.86</v>
      </c>
      <c r="C6" s="34" t="s">
        <v>37</v>
      </c>
      <c r="D6" s="4"/>
    </row>
    <row r="7" spans="1:5" ht="16.5" customHeight="1">
      <c r="A7" s="3" t="s">
        <v>49</v>
      </c>
      <c r="B7" s="4">
        <v>934932.81</v>
      </c>
      <c r="C7" s="34" t="s">
        <v>37</v>
      </c>
      <c r="D7" s="4"/>
    </row>
    <row r="8" spans="1:5">
      <c r="A8" s="3" t="s">
        <v>50</v>
      </c>
      <c r="B8" s="4">
        <f>B7-B6</f>
        <v>-38386.04999999993</v>
      </c>
      <c r="C8" s="34" t="s">
        <v>37</v>
      </c>
      <c r="D8" s="4"/>
    </row>
    <row r="9" spans="1:5">
      <c r="A9" s="3" t="s">
        <v>7</v>
      </c>
      <c r="B9" s="4">
        <f>B10</f>
        <v>13543.68</v>
      </c>
      <c r="C9" s="34" t="s">
        <v>37</v>
      </c>
      <c r="D9" s="4"/>
    </row>
    <row r="10" spans="1:5">
      <c r="A10" s="27" t="s">
        <v>8</v>
      </c>
      <c r="B10" s="7">
        <f>528.64*12+600*12</f>
        <v>13543.68</v>
      </c>
      <c r="C10" s="34" t="s">
        <v>37</v>
      </c>
      <c r="D10" s="7"/>
    </row>
    <row r="11" spans="1:5">
      <c r="A11" s="6" t="s">
        <v>51</v>
      </c>
      <c r="B11" s="4">
        <f>B6+B9-B10</f>
        <v>973318.86</v>
      </c>
      <c r="C11" s="34" t="s">
        <v>37</v>
      </c>
      <c r="D11" s="7"/>
    </row>
    <row r="12" spans="1:5">
      <c r="A12" s="40" t="s">
        <v>9</v>
      </c>
      <c r="B12" s="40"/>
      <c r="C12" s="40"/>
      <c r="D12" s="40"/>
    </row>
    <row r="13" spans="1:5" ht="29.25" thickBot="1">
      <c r="A13" s="2" t="s">
        <v>10</v>
      </c>
      <c r="B13" s="8">
        <f>B14+B15</f>
        <v>166420.98000000001</v>
      </c>
      <c r="C13" s="9"/>
      <c r="D13" s="9"/>
      <c r="E13" s="10"/>
    </row>
    <row r="14" spans="1:5" s="33" customFormat="1" ht="15.75" thickBot="1">
      <c r="A14" s="35" t="s">
        <v>93</v>
      </c>
      <c r="B14" s="36">
        <v>80760.240000000005</v>
      </c>
      <c r="C14" s="35" t="s">
        <v>3</v>
      </c>
      <c r="D14" s="36">
        <v>19602</v>
      </c>
    </row>
    <row r="15" spans="1:5" s="33" customFormat="1" ht="15.75" thickBot="1">
      <c r="A15" s="35" t="s">
        <v>94</v>
      </c>
      <c r="B15" s="36">
        <v>85660.74</v>
      </c>
      <c r="C15" s="35" t="s">
        <v>3</v>
      </c>
      <c r="D15" s="36">
        <v>19602</v>
      </c>
    </row>
    <row r="16" spans="1:5" ht="29.25" thickBot="1">
      <c r="A16" s="2" t="s">
        <v>11</v>
      </c>
      <c r="B16" s="8">
        <f>B17+B18</f>
        <v>75283.91</v>
      </c>
      <c r="C16" s="9"/>
      <c r="D16" s="9"/>
    </row>
    <row r="17" spans="1:6" s="33" customFormat="1" ht="15.75" thickBot="1">
      <c r="A17" s="35" t="s">
        <v>89</v>
      </c>
      <c r="B17" s="36">
        <v>37243.800000000003</v>
      </c>
      <c r="C17" s="35" t="s">
        <v>3</v>
      </c>
      <c r="D17" s="36">
        <v>19602</v>
      </c>
    </row>
    <row r="18" spans="1:6" s="33" customFormat="1" ht="15.75" thickBot="1">
      <c r="A18" s="35" t="s">
        <v>90</v>
      </c>
      <c r="B18" s="36">
        <v>38040.11</v>
      </c>
      <c r="C18" s="35" t="s">
        <v>3</v>
      </c>
      <c r="D18" s="36">
        <v>18785.25</v>
      </c>
    </row>
    <row r="19" spans="1:6" ht="29.25" thickBot="1">
      <c r="A19" s="2" t="s">
        <v>12</v>
      </c>
      <c r="B19" s="8">
        <f>B20</f>
        <v>0</v>
      </c>
      <c r="C19" s="11"/>
      <c r="D19" s="9"/>
    </row>
    <row r="20" spans="1:6" s="33" customFormat="1" ht="15.75" thickBot="1">
      <c r="A20" s="35"/>
      <c r="B20" s="36"/>
      <c r="C20" s="35"/>
      <c r="D20" s="36"/>
    </row>
    <row r="21" spans="1:6" ht="43.5" thickBot="1">
      <c r="A21" s="2" t="s">
        <v>13</v>
      </c>
      <c r="B21" s="8">
        <f>SUM(B22:B27)</f>
        <v>22934.34</v>
      </c>
      <c r="C21" s="9"/>
      <c r="D21" s="9"/>
    </row>
    <row r="22" spans="1:6" s="33" customFormat="1" ht="15.75" thickBot="1">
      <c r="A22" s="35" t="s">
        <v>57</v>
      </c>
      <c r="B22" s="36">
        <v>1960.2</v>
      </c>
      <c r="C22" s="35" t="s">
        <v>3</v>
      </c>
      <c r="D22" s="36">
        <v>19602</v>
      </c>
    </row>
    <row r="23" spans="1:6" s="33" customFormat="1" ht="15.75" thickBot="1">
      <c r="A23" s="35" t="s">
        <v>58</v>
      </c>
      <c r="B23" s="36">
        <v>1960.2</v>
      </c>
      <c r="C23" s="35" t="s">
        <v>3</v>
      </c>
      <c r="D23" s="36">
        <v>19602</v>
      </c>
    </row>
    <row r="24" spans="1:6" s="33" customFormat="1" ht="15.75" thickBot="1">
      <c r="A24" s="35" t="s">
        <v>101</v>
      </c>
      <c r="B24" s="36">
        <v>1764.18</v>
      </c>
      <c r="C24" s="35" t="s">
        <v>3</v>
      </c>
      <c r="D24" s="36">
        <v>19602</v>
      </c>
    </row>
    <row r="25" spans="1:6" s="33" customFormat="1" ht="15.75" thickBot="1">
      <c r="A25" s="35" t="s">
        <v>102</v>
      </c>
      <c r="B25" s="36">
        <v>1764.18</v>
      </c>
      <c r="C25" s="35" t="s">
        <v>3</v>
      </c>
      <c r="D25" s="36">
        <v>19602</v>
      </c>
    </row>
    <row r="26" spans="1:6" s="33" customFormat="1" ht="15.75" thickBot="1">
      <c r="A26" s="35" t="s">
        <v>109</v>
      </c>
      <c r="B26" s="36">
        <v>7448.76</v>
      </c>
      <c r="C26" s="35" t="s">
        <v>3</v>
      </c>
      <c r="D26" s="36">
        <v>19602</v>
      </c>
    </row>
    <row r="27" spans="1:6" s="33" customFormat="1" ht="15.75" thickBot="1">
      <c r="A27" s="35" t="s">
        <v>110</v>
      </c>
      <c r="B27" s="36">
        <v>8036.82</v>
      </c>
      <c r="C27" s="35" t="s">
        <v>3</v>
      </c>
      <c r="D27" s="36">
        <v>19602</v>
      </c>
    </row>
    <row r="28" spans="1:6" ht="44.25" customHeight="1" outlineLevel="1" thickBot="1">
      <c r="A28" s="2" t="s">
        <v>14</v>
      </c>
      <c r="B28" s="12">
        <f>SUM(B29:B53)</f>
        <v>78106.209999999977</v>
      </c>
      <c r="C28" s="13"/>
      <c r="D28" s="13"/>
      <c r="E28" s="10"/>
      <c r="F28" s="10"/>
    </row>
    <row r="29" spans="1:6" s="33" customFormat="1" ht="15.75" thickBot="1">
      <c r="A29" s="35" t="s">
        <v>113</v>
      </c>
      <c r="B29" s="36">
        <v>3681</v>
      </c>
      <c r="C29" s="35" t="s">
        <v>34</v>
      </c>
      <c r="D29" s="36">
        <v>25</v>
      </c>
    </row>
    <row r="30" spans="1:6" s="33" customFormat="1" ht="15.75" thickBot="1">
      <c r="A30" s="35" t="s">
        <v>114</v>
      </c>
      <c r="B30" s="36">
        <v>330.51</v>
      </c>
      <c r="C30" s="35" t="s">
        <v>34</v>
      </c>
      <c r="D30" s="36">
        <v>1</v>
      </c>
    </row>
    <row r="31" spans="1:6" s="33" customFormat="1" ht="15.75" thickBot="1">
      <c r="A31" s="35" t="s">
        <v>115</v>
      </c>
      <c r="B31" s="36">
        <v>7066.08</v>
      </c>
      <c r="C31" s="35" t="s">
        <v>116</v>
      </c>
      <c r="D31" s="36">
        <v>18</v>
      </c>
    </row>
    <row r="32" spans="1:6" s="33" customFormat="1" ht="15.75" thickBot="1">
      <c r="A32" s="35" t="s">
        <v>117</v>
      </c>
      <c r="B32" s="36">
        <v>15670.76</v>
      </c>
      <c r="C32" s="35" t="s">
        <v>34</v>
      </c>
      <c r="D32" s="36">
        <v>28</v>
      </c>
    </row>
    <row r="33" spans="1:4" s="33" customFormat="1" ht="15.75" thickBot="1">
      <c r="A33" s="35" t="s">
        <v>118</v>
      </c>
      <c r="B33" s="36">
        <v>1349.04</v>
      </c>
      <c r="C33" s="35" t="s">
        <v>34</v>
      </c>
      <c r="D33" s="36">
        <v>2</v>
      </c>
    </row>
    <row r="34" spans="1:4" s="33" customFormat="1" ht="15.75" thickBot="1">
      <c r="A34" s="35" t="s">
        <v>119</v>
      </c>
      <c r="B34" s="36">
        <v>357.17</v>
      </c>
      <c r="C34" s="35" t="s">
        <v>34</v>
      </c>
      <c r="D34" s="36">
        <v>1</v>
      </c>
    </row>
    <row r="35" spans="1:4" s="33" customFormat="1" ht="15.75" thickBot="1">
      <c r="A35" s="35" t="s">
        <v>120</v>
      </c>
      <c r="B35" s="36">
        <v>2217.8000000000002</v>
      </c>
      <c r="C35" s="35" t="s">
        <v>34</v>
      </c>
      <c r="D35" s="36">
        <v>2</v>
      </c>
    </row>
    <row r="36" spans="1:4" s="33" customFormat="1" ht="15.75" thickBot="1">
      <c r="A36" s="35" t="s">
        <v>62</v>
      </c>
      <c r="B36" s="36">
        <v>1790</v>
      </c>
      <c r="C36" s="35" t="s">
        <v>38</v>
      </c>
      <c r="D36" s="36">
        <v>1</v>
      </c>
    </row>
    <row r="37" spans="1:4" s="33" customFormat="1" ht="15.75" thickBot="1">
      <c r="A37" s="35" t="s">
        <v>63</v>
      </c>
      <c r="B37" s="36">
        <v>248.9</v>
      </c>
      <c r="C37" s="35" t="s">
        <v>34</v>
      </c>
      <c r="D37" s="36">
        <v>1</v>
      </c>
    </row>
    <row r="38" spans="1:4" s="33" customFormat="1" ht="15.75" thickBot="1">
      <c r="A38" s="35" t="s">
        <v>33</v>
      </c>
      <c r="B38" s="36">
        <v>1177.92</v>
      </c>
      <c r="C38" s="35" t="s">
        <v>34</v>
      </c>
      <c r="D38" s="36">
        <v>8</v>
      </c>
    </row>
    <row r="39" spans="1:4" s="33" customFormat="1" ht="15.75" thickBot="1">
      <c r="A39" s="35" t="s">
        <v>65</v>
      </c>
      <c r="B39" s="36">
        <v>419.1</v>
      </c>
      <c r="C39" s="35" t="s">
        <v>34</v>
      </c>
      <c r="D39" s="36">
        <v>2</v>
      </c>
    </row>
    <row r="40" spans="1:4" s="33" customFormat="1" ht="15.75" thickBot="1">
      <c r="A40" s="35" t="s">
        <v>66</v>
      </c>
      <c r="B40" s="36">
        <v>1631.36</v>
      </c>
      <c r="C40" s="35" t="s">
        <v>34</v>
      </c>
      <c r="D40" s="36">
        <v>4</v>
      </c>
    </row>
    <row r="41" spans="1:4" s="33" customFormat="1" ht="15.75" thickBot="1">
      <c r="A41" s="35" t="s">
        <v>44</v>
      </c>
      <c r="B41" s="36">
        <v>5073.42</v>
      </c>
      <c r="C41" s="35" t="s">
        <v>34</v>
      </c>
      <c r="D41" s="36">
        <v>22</v>
      </c>
    </row>
    <row r="42" spans="1:4" s="33" customFormat="1" ht="15.75" thickBot="1">
      <c r="A42" s="35" t="s">
        <v>67</v>
      </c>
      <c r="B42" s="36">
        <v>489.9</v>
      </c>
      <c r="C42" s="35" t="s">
        <v>34</v>
      </c>
      <c r="D42" s="36">
        <v>1</v>
      </c>
    </row>
    <row r="43" spans="1:4" s="33" customFormat="1" ht="15.75" thickBot="1">
      <c r="A43" s="35" t="s">
        <v>74</v>
      </c>
      <c r="B43" s="36">
        <v>417.76</v>
      </c>
      <c r="C43" s="35" t="s">
        <v>38</v>
      </c>
      <c r="D43" s="36">
        <v>1</v>
      </c>
    </row>
    <row r="44" spans="1:4" s="33" customFormat="1" ht="15.75" thickBot="1">
      <c r="A44" s="35" t="s">
        <v>75</v>
      </c>
      <c r="B44" s="36">
        <v>2688.82</v>
      </c>
      <c r="C44" s="35" t="s">
        <v>3</v>
      </c>
      <c r="D44" s="36">
        <v>2</v>
      </c>
    </row>
    <row r="45" spans="1:4" s="33" customFormat="1" ht="15.75" thickBot="1">
      <c r="A45" s="35" t="s">
        <v>76</v>
      </c>
      <c r="B45" s="36">
        <v>389.2</v>
      </c>
      <c r="C45" s="35" t="s">
        <v>34</v>
      </c>
      <c r="D45" s="36">
        <v>1</v>
      </c>
    </row>
    <row r="46" spans="1:4" s="33" customFormat="1" ht="15.75" thickBot="1">
      <c r="A46" s="35" t="s">
        <v>77</v>
      </c>
      <c r="B46" s="36">
        <v>389.6</v>
      </c>
      <c r="C46" s="35" t="s">
        <v>34</v>
      </c>
      <c r="D46" s="36">
        <v>1</v>
      </c>
    </row>
    <row r="47" spans="1:4" s="33" customFormat="1" ht="15.75" thickBot="1">
      <c r="A47" s="35" t="s">
        <v>45</v>
      </c>
      <c r="B47" s="36">
        <v>18324.599999999999</v>
      </c>
      <c r="C47" s="35" t="s">
        <v>4</v>
      </c>
      <c r="D47" s="36">
        <v>84</v>
      </c>
    </row>
    <row r="48" spans="1:4" s="33" customFormat="1" ht="15.75" thickBot="1">
      <c r="A48" s="35" t="s">
        <v>81</v>
      </c>
      <c r="B48" s="36">
        <v>4201.13</v>
      </c>
      <c r="C48" s="35" t="s">
        <v>38</v>
      </c>
      <c r="D48" s="36">
        <v>1</v>
      </c>
    </row>
    <row r="49" spans="1:4" s="33" customFormat="1" ht="15.75" thickBot="1">
      <c r="A49" s="35" t="s">
        <v>42</v>
      </c>
      <c r="B49" s="36">
        <v>2428.17</v>
      </c>
      <c r="C49" s="35" t="s">
        <v>34</v>
      </c>
      <c r="D49" s="36">
        <v>2</v>
      </c>
    </row>
    <row r="50" spans="1:4" s="33" customFormat="1" ht="15.75" thickBot="1">
      <c r="A50" s="35" t="s">
        <v>83</v>
      </c>
      <c r="B50" s="36">
        <v>1282.45</v>
      </c>
      <c r="C50" s="35" t="s">
        <v>34</v>
      </c>
      <c r="D50" s="36">
        <v>1</v>
      </c>
    </row>
    <row r="51" spans="1:4" s="33" customFormat="1" ht="15.75" thickBot="1">
      <c r="A51" s="35" t="s">
        <v>96</v>
      </c>
      <c r="B51" s="36">
        <v>2065.6999999999998</v>
      </c>
      <c r="C51" s="35" t="s">
        <v>97</v>
      </c>
      <c r="D51" s="36">
        <v>2</v>
      </c>
    </row>
    <row r="52" spans="1:4" s="33" customFormat="1" ht="15.75" thickBot="1">
      <c r="A52" s="35" t="s">
        <v>56</v>
      </c>
      <c r="B52" s="36">
        <v>2461.62</v>
      </c>
      <c r="C52" s="35" t="s">
        <v>34</v>
      </c>
      <c r="D52" s="36">
        <v>1</v>
      </c>
    </row>
    <row r="53" spans="1:4" s="33" customFormat="1" ht="15.75" thickBot="1">
      <c r="A53" s="35" t="s">
        <v>60</v>
      </c>
      <c r="B53" s="36">
        <v>1954.2</v>
      </c>
      <c r="C53" s="35" t="s">
        <v>4</v>
      </c>
      <c r="D53" s="36">
        <v>12</v>
      </c>
    </row>
    <row r="54" spans="1:4" s="16" customFormat="1" ht="43.5" outlineLevel="2" thickBot="1">
      <c r="A54" s="2" t="s">
        <v>15</v>
      </c>
      <c r="B54" s="14">
        <f>SUM(B55:B83)</f>
        <v>137618.93</v>
      </c>
      <c r="C54" s="15"/>
      <c r="D54" s="15"/>
    </row>
    <row r="55" spans="1:4" s="33" customFormat="1" ht="15.75" thickBot="1">
      <c r="A55" s="35" t="s">
        <v>122</v>
      </c>
      <c r="B55" s="36">
        <v>3984.65</v>
      </c>
      <c r="C55" s="35" t="s">
        <v>4</v>
      </c>
      <c r="D55" s="36">
        <v>1</v>
      </c>
    </row>
    <row r="56" spans="1:4" s="33" customFormat="1" ht="15.75" thickBot="1">
      <c r="A56" s="35" t="s">
        <v>123</v>
      </c>
      <c r="B56" s="36">
        <v>19288.560000000001</v>
      </c>
      <c r="C56" s="35" t="s">
        <v>4</v>
      </c>
      <c r="D56" s="36">
        <v>8</v>
      </c>
    </row>
    <row r="57" spans="1:4" s="33" customFormat="1" ht="15.75" thickBot="1">
      <c r="A57" s="35" t="s">
        <v>124</v>
      </c>
      <c r="B57" s="36">
        <v>1802.82</v>
      </c>
      <c r="C57" s="35" t="s">
        <v>34</v>
      </c>
      <c r="D57" s="36">
        <v>2</v>
      </c>
    </row>
    <row r="58" spans="1:4" s="33" customFormat="1" ht="15.75" thickBot="1">
      <c r="A58" s="35" t="s">
        <v>103</v>
      </c>
      <c r="B58" s="36">
        <v>25372.44</v>
      </c>
      <c r="C58" s="35" t="s">
        <v>104</v>
      </c>
      <c r="D58" s="36">
        <v>18</v>
      </c>
    </row>
    <row r="59" spans="1:4" s="33" customFormat="1" ht="15.75" thickBot="1">
      <c r="A59" s="35" t="s">
        <v>105</v>
      </c>
      <c r="B59" s="36">
        <v>2456.4899999999998</v>
      </c>
      <c r="C59" s="35" t="s">
        <v>106</v>
      </c>
      <c r="D59" s="36">
        <v>1</v>
      </c>
    </row>
    <row r="60" spans="1:4" s="33" customFormat="1" ht="15.75" thickBot="1">
      <c r="A60" s="35" t="s">
        <v>107</v>
      </c>
      <c r="B60" s="36">
        <v>1492.34</v>
      </c>
      <c r="C60" s="35" t="s">
        <v>34</v>
      </c>
      <c r="D60" s="36">
        <v>1</v>
      </c>
    </row>
    <row r="61" spans="1:4" s="33" customFormat="1" ht="15.75" thickBot="1">
      <c r="A61" s="35" t="s">
        <v>108</v>
      </c>
      <c r="B61" s="36">
        <v>3592.87</v>
      </c>
      <c r="C61" s="35" t="s">
        <v>34</v>
      </c>
      <c r="D61" s="36">
        <v>1</v>
      </c>
    </row>
    <row r="62" spans="1:4" s="33" customFormat="1" ht="15.75" thickBot="1">
      <c r="A62" s="35" t="s">
        <v>111</v>
      </c>
      <c r="B62" s="36">
        <v>1555.72</v>
      </c>
      <c r="C62" s="35" t="s">
        <v>4</v>
      </c>
      <c r="D62" s="36">
        <v>2</v>
      </c>
    </row>
    <row r="63" spans="1:4" s="33" customFormat="1" ht="15.75" thickBot="1">
      <c r="A63" s="35" t="s">
        <v>112</v>
      </c>
      <c r="B63" s="36">
        <v>535.36</v>
      </c>
      <c r="C63" s="35" t="s">
        <v>34</v>
      </c>
      <c r="D63" s="36">
        <v>1</v>
      </c>
    </row>
    <row r="64" spans="1:4" s="33" customFormat="1" ht="15.75" thickBot="1">
      <c r="A64" s="35" t="s">
        <v>26</v>
      </c>
      <c r="B64" s="36">
        <v>1708.88</v>
      </c>
      <c r="C64" s="35" t="s">
        <v>34</v>
      </c>
      <c r="D64" s="36">
        <v>4</v>
      </c>
    </row>
    <row r="65" spans="1:4" s="33" customFormat="1" ht="15.75" thickBot="1">
      <c r="A65" s="35" t="s">
        <v>26</v>
      </c>
      <c r="B65" s="36">
        <v>1281.6600000000001</v>
      </c>
      <c r="C65" s="35" t="s">
        <v>34</v>
      </c>
      <c r="D65" s="36">
        <v>3</v>
      </c>
    </row>
    <row r="66" spans="1:4" s="33" customFormat="1" ht="15.75" thickBot="1">
      <c r="A66" s="35" t="s">
        <v>55</v>
      </c>
      <c r="B66" s="36">
        <v>2152.4699999999998</v>
      </c>
      <c r="C66" s="35" t="s">
        <v>34</v>
      </c>
      <c r="D66" s="36">
        <v>1</v>
      </c>
    </row>
    <row r="67" spans="1:4" s="33" customFormat="1" ht="15.75" thickBot="1">
      <c r="A67" s="35" t="s">
        <v>28</v>
      </c>
      <c r="B67" s="36">
        <v>5104.3500000000004</v>
      </c>
      <c r="C67" s="35" t="s">
        <v>29</v>
      </c>
      <c r="D67" s="36">
        <v>9</v>
      </c>
    </row>
    <row r="68" spans="1:4" s="33" customFormat="1" ht="15.75" thickBot="1">
      <c r="A68" s="35" t="s">
        <v>28</v>
      </c>
      <c r="B68" s="36">
        <v>2268.6</v>
      </c>
      <c r="C68" s="35" t="s">
        <v>29</v>
      </c>
      <c r="D68" s="36">
        <v>4</v>
      </c>
    </row>
    <row r="69" spans="1:4" s="33" customFormat="1" ht="15.75" thickBot="1">
      <c r="A69" s="35" t="s">
        <v>41</v>
      </c>
      <c r="B69" s="36">
        <v>1117.43</v>
      </c>
      <c r="C69" s="35" t="s">
        <v>34</v>
      </c>
      <c r="D69" s="36">
        <v>1</v>
      </c>
    </row>
    <row r="70" spans="1:4" s="33" customFormat="1" ht="15.75" thickBot="1">
      <c r="A70" s="35" t="s">
        <v>35</v>
      </c>
      <c r="B70" s="36">
        <v>975.52</v>
      </c>
      <c r="C70" s="35" t="s">
        <v>4</v>
      </c>
      <c r="D70" s="36">
        <v>7</v>
      </c>
    </row>
    <row r="71" spans="1:4" s="33" customFormat="1" ht="15.75" thickBot="1">
      <c r="A71" s="35" t="s">
        <v>35</v>
      </c>
      <c r="B71" s="36">
        <v>660.85</v>
      </c>
      <c r="C71" s="35" t="s">
        <v>4</v>
      </c>
      <c r="D71" s="36">
        <v>1</v>
      </c>
    </row>
    <row r="72" spans="1:4" s="33" customFormat="1" ht="15.75" thickBot="1">
      <c r="A72" s="35" t="s">
        <v>78</v>
      </c>
      <c r="B72" s="36">
        <v>2641.12</v>
      </c>
      <c r="C72" s="35" t="s">
        <v>79</v>
      </c>
      <c r="D72" s="36">
        <v>1</v>
      </c>
    </row>
    <row r="73" spans="1:4" s="33" customFormat="1" ht="15.75" thickBot="1">
      <c r="A73" s="35" t="s">
        <v>80</v>
      </c>
      <c r="B73" s="36">
        <v>847.16</v>
      </c>
      <c r="C73" s="35" t="s">
        <v>34</v>
      </c>
      <c r="D73" s="36">
        <v>1</v>
      </c>
    </row>
    <row r="74" spans="1:4" s="33" customFormat="1" ht="15.75" thickBot="1">
      <c r="A74" s="35" t="s">
        <v>82</v>
      </c>
      <c r="B74" s="36">
        <v>435.01</v>
      </c>
      <c r="C74" s="35" t="s">
        <v>34</v>
      </c>
      <c r="D74" s="36">
        <v>1</v>
      </c>
    </row>
    <row r="75" spans="1:4" s="33" customFormat="1" ht="15.75" thickBot="1">
      <c r="A75" s="35" t="s">
        <v>43</v>
      </c>
      <c r="B75" s="36">
        <v>43059</v>
      </c>
      <c r="C75" s="35" t="s">
        <v>25</v>
      </c>
      <c r="D75" s="36">
        <v>62</v>
      </c>
    </row>
    <row r="76" spans="1:4" s="33" customFormat="1" ht="15.75" thickBot="1">
      <c r="A76" s="35" t="s">
        <v>36</v>
      </c>
      <c r="B76" s="36">
        <v>1829.97</v>
      </c>
      <c r="C76" s="35" t="s">
        <v>34</v>
      </c>
      <c r="D76" s="36">
        <v>3</v>
      </c>
    </row>
    <row r="77" spans="1:4" s="33" customFormat="1" ht="15.75" thickBot="1">
      <c r="A77" s="35" t="s">
        <v>84</v>
      </c>
      <c r="B77" s="36">
        <v>2005.85</v>
      </c>
      <c r="C77" s="35" t="s">
        <v>34</v>
      </c>
      <c r="D77" s="36">
        <v>1</v>
      </c>
    </row>
    <row r="78" spans="1:4" s="33" customFormat="1" ht="15.75" thickBot="1">
      <c r="A78" s="35" t="s">
        <v>95</v>
      </c>
      <c r="B78" s="36">
        <v>1827.2</v>
      </c>
      <c r="C78" s="35" t="s">
        <v>34</v>
      </c>
      <c r="D78" s="36">
        <v>2</v>
      </c>
    </row>
    <row r="79" spans="1:4" s="33" customFormat="1" ht="15.75" thickBot="1">
      <c r="A79" s="35" t="s">
        <v>61</v>
      </c>
      <c r="B79" s="36">
        <v>1730.61</v>
      </c>
      <c r="C79" s="35" t="s">
        <v>25</v>
      </c>
      <c r="D79" s="36">
        <v>3</v>
      </c>
    </row>
    <row r="80" spans="1:4" s="33" customFormat="1" ht="15.75" thickBot="1">
      <c r="A80" s="35" t="s">
        <v>64</v>
      </c>
      <c r="B80" s="36">
        <v>5077</v>
      </c>
      <c r="C80" s="35" t="s">
        <v>25</v>
      </c>
      <c r="D80" s="36">
        <v>1</v>
      </c>
    </row>
    <row r="81" spans="1:4" s="33" customFormat="1" ht="15.75" thickBot="1">
      <c r="A81" s="35" t="s">
        <v>68</v>
      </c>
      <c r="B81" s="36">
        <v>1117</v>
      </c>
      <c r="C81" s="35" t="s">
        <v>34</v>
      </c>
      <c r="D81" s="36">
        <v>1</v>
      </c>
    </row>
    <row r="82" spans="1:4" s="33" customFormat="1" ht="15.75" thickBot="1">
      <c r="A82" s="35" t="s">
        <v>71</v>
      </c>
      <c r="B82" s="36">
        <v>935.14</v>
      </c>
      <c r="C82" s="35" t="s">
        <v>34</v>
      </c>
      <c r="D82" s="36">
        <v>2</v>
      </c>
    </row>
    <row r="83" spans="1:4" s="33" customFormat="1" ht="15.75" thickBot="1">
      <c r="A83" s="35" t="s">
        <v>39</v>
      </c>
      <c r="B83" s="36">
        <v>762.86</v>
      </c>
      <c r="C83" s="35" t="s">
        <v>40</v>
      </c>
      <c r="D83" s="36">
        <v>2</v>
      </c>
    </row>
    <row r="84" spans="1:4" s="16" customFormat="1" ht="28.5" outlineLevel="2">
      <c r="A84" s="2" t="s">
        <v>20</v>
      </c>
      <c r="B84" s="14">
        <v>0</v>
      </c>
      <c r="C84" s="15"/>
      <c r="D84" s="15"/>
    </row>
    <row r="85" spans="1:4" s="16" customFormat="1" ht="28.5" outlineLevel="2">
      <c r="A85" s="2" t="s">
        <v>21</v>
      </c>
      <c r="B85" s="14">
        <v>0</v>
      </c>
      <c r="C85" s="15"/>
      <c r="D85" s="15"/>
    </row>
    <row r="86" spans="1:4" s="16" customFormat="1" ht="28.5" outlineLevel="2">
      <c r="A86" s="2" t="s">
        <v>22</v>
      </c>
      <c r="B86" s="14">
        <v>0</v>
      </c>
      <c r="C86" s="15"/>
      <c r="D86" s="15"/>
    </row>
    <row r="87" spans="1:4" s="16" customFormat="1" ht="29.25" outlineLevel="2" thickBot="1">
      <c r="A87" s="2" t="s">
        <v>23</v>
      </c>
      <c r="B87" s="14">
        <f>B90+B88+B89</f>
        <v>876.75</v>
      </c>
      <c r="C87" s="15"/>
      <c r="D87" s="15"/>
    </row>
    <row r="88" spans="1:4" s="33" customFormat="1" ht="15.75" thickBot="1">
      <c r="A88" s="35" t="s">
        <v>99</v>
      </c>
      <c r="B88" s="36">
        <v>551.84</v>
      </c>
      <c r="C88" s="35" t="s">
        <v>3</v>
      </c>
      <c r="D88" s="36">
        <v>2</v>
      </c>
    </row>
    <row r="89" spans="1:4" s="33" customFormat="1" ht="15.75" thickBot="1">
      <c r="A89" s="35" t="s">
        <v>100</v>
      </c>
      <c r="B89" s="36">
        <v>324.91000000000003</v>
      </c>
      <c r="C89" s="35" t="s">
        <v>34</v>
      </c>
      <c r="D89" s="36">
        <v>1</v>
      </c>
    </row>
    <row r="90" spans="1:4" s="33" customFormat="1" ht="15.75" thickBot="1">
      <c r="A90" s="35"/>
      <c r="B90" s="36"/>
      <c r="C90" s="35"/>
      <c r="D90" s="36"/>
    </row>
    <row r="91" spans="1:4" s="16" customFormat="1" ht="29.25" outlineLevel="2" thickBot="1">
      <c r="A91" s="2" t="s">
        <v>24</v>
      </c>
      <c r="B91" s="14">
        <f>B92+B93</f>
        <v>10291.049999999999</v>
      </c>
      <c r="C91" s="15"/>
      <c r="D91" s="15"/>
    </row>
    <row r="92" spans="1:4" s="33" customFormat="1" ht="15.75" thickBot="1">
      <c r="A92" s="35" t="s">
        <v>87</v>
      </c>
      <c r="B92" s="36">
        <v>4900.5</v>
      </c>
      <c r="C92" s="35" t="s">
        <v>3</v>
      </c>
      <c r="D92" s="36">
        <v>19602</v>
      </c>
    </row>
    <row r="93" spans="1:4" s="33" customFormat="1" ht="15.75" thickBot="1">
      <c r="A93" s="35" t="s">
        <v>88</v>
      </c>
      <c r="B93" s="36">
        <v>5390.55</v>
      </c>
      <c r="C93" s="35" t="s">
        <v>3</v>
      </c>
      <c r="D93" s="36">
        <v>19602</v>
      </c>
    </row>
    <row r="94" spans="1:4" s="16" customFormat="1" ht="29.25" outlineLevel="2" thickBot="1">
      <c r="A94" s="2" t="s">
        <v>16</v>
      </c>
      <c r="B94" s="14">
        <f>B95+B96</f>
        <v>38576.74</v>
      </c>
      <c r="C94" s="15"/>
      <c r="D94" s="15"/>
    </row>
    <row r="95" spans="1:4" s="33" customFormat="1" ht="15.75" thickBot="1">
      <c r="A95" s="35" t="s">
        <v>85</v>
      </c>
      <c r="B95" s="36">
        <v>18817.919999999998</v>
      </c>
      <c r="C95" s="35" t="s">
        <v>3</v>
      </c>
      <c r="D95" s="36">
        <v>19602</v>
      </c>
    </row>
    <row r="96" spans="1:4" s="33" customFormat="1" ht="15.75" thickBot="1">
      <c r="A96" s="35" t="s">
        <v>86</v>
      </c>
      <c r="B96" s="36">
        <v>19758.82</v>
      </c>
      <c r="C96" s="35" t="s">
        <v>3</v>
      </c>
      <c r="D96" s="36">
        <v>19602</v>
      </c>
    </row>
    <row r="97" spans="1:6" s="16" customFormat="1" ht="43.5" outlineLevel="2" thickBot="1">
      <c r="A97" s="2" t="s">
        <v>17</v>
      </c>
      <c r="B97" s="14">
        <f>B98</f>
        <v>1097.26</v>
      </c>
      <c r="C97" s="15"/>
      <c r="D97" s="15"/>
    </row>
    <row r="98" spans="1:6" s="33" customFormat="1" ht="15.75" thickBot="1">
      <c r="A98" s="35" t="s">
        <v>59</v>
      </c>
      <c r="B98" s="36">
        <v>1097.26</v>
      </c>
      <c r="C98" s="35" t="s">
        <v>3</v>
      </c>
      <c r="D98" s="36">
        <v>661</v>
      </c>
    </row>
    <row r="99" spans="1:6" s="16" customFormat="1" ht="57.75" outlineLevel="2" thickBot="1">
      <c r="A99" s="2" t="s">
        <v>18</v>
      </c>
      <c r="B99" s="14">
        <f>SUM(B100:B107)</f>
        <v>132081.39000000001</v>
      </c>
      <c r="C99" s="15"/>
      <c r="D99" s="15"/>
    </row>
    <row r="100" spans="1:6" s="33" customFormat="1" ht="15.75" thickBot="1">
      <c r="A100" s="35" t="s">
        <v>72</v>
      </c>
      <c r="B100" s="36">
        <v>333.23</v>
      </c>
      <c r="C100" s="35" t="s">
        <v>3</v>
      </c>
      <c r="D100" s="36">
        <v>19602</v>
      </c>
    </row>
    <row r="101" spans="1:6" s="33" customFormat="1" ht="15.75" thickBot="1">
      <c r="A101" s="35" t="s">
        <v>73</v>
      </c>
      <c r="B101" s="36">
        <v>333.23</v>
      </c>
      <c r="C101" s="35" t="s">
        <v>3</v>
      </c>
      <c r="D101" s="36">
        <v>19602</v>
      </c>
    </row>
    <row r="102" spans="1:6" s="33" customFormat="1" ht="15.75" thickBot="1">
      <c r="A102" s="35" t="s">
        <v>91</v>
      </c>
      <c r="B102" s="36">
        <v>53905.5</v>
      </c>
      <c r="C102" s="35" t="s">
        <v>3</v>
      </c>
      <c r="D102" s="36">
        <v>19602</v>
      </c>
    </row>
    <row r="103" spans="1:6" s="33" customFormat="1" ht="15.75" thickBot="1">
      <c r="A103" s="35" t="s">
        <v>92</v>
      </c>
      <c r="B103" s="36">
        <v>59119.62</v>
      </c>
      <c r="C103" s="35" t="s">
        <v>3</v>
      </c>
      <c r="D103" s="36">
        <v>19602</v>
      </c>
    </row>
    <row r="104" spans="1:6" s="33" customFormat="1" ht="15.75" thickBot="1">
      <c r="A104" s="35" t="s">
        <v>98</v>
      </c>
      <c r="B104" s="36">
        <v>1367.46</v>
      </c>
      <c r="C104" s="35" t="s">
        <v>34</v>
      </c>
      <c r="D104" s="36">
        <v>1</v>
      </c>
    </row>
    <row r="105" spans="1:6" s="33" customFormat="1" ht="15.75" thickBot="1">
      <c r="A105" s="35" t="s">
        <v>121</v>
      </c>
      <c r="B105" s="36">
        <v>10565.96</v>
      </c>
      <c r="C105" s="35" t="s">
        <v>34</v>
      </c>
      <c r="D105" s="36">
        <v>4</v>
      </c>
    </row>
    <row r="106" spans="1:6" s="33" customFormat="1" ht="15.75" thickBot="1">
      <c r="A106" s="35" t="s">
        <v>69</v>
      </c>
      <c r="B106" s="36">
        <v>735.99</v>
      </c>
      <c r="C106" s="35" t="s">
        <v>34</v>
      </c>
      <c r="D106" s="36">
        <v>3</v>
      </c>
    </row>
    <row r="107" spans="1:6" s="33" customFormat="1" ht="15.75" thickBot="1">
      <c r="A107" s="35" t="s">
        <v>70</v>
      </c>
      <c r="B107" s="36">
        <v>5720.4</v>
      </c>
      <c r="C107" s="35" t="s">
        <v>34</v>
      </c>
      <c r="D107" s="36">
        <v>1</v>
      </c>
    </row>
    <row r="108" spans="1:6" s="38" customFormat="1" ht="21.75" customHeight="1" outlineLevel="2">
      <c r="A108" s="31" t="s">
        <v>32</v>
      </c>
      <c r="B108" s="32">
        <f>B109</f>
        <v>4800</v>
      </c>
      <c r="C108" s="31"/>
      <c r="D108" s="31"/>
    </row>
    <row r="109" spans="1:6" s="16" customFormat="1" ht="28.5" customHeight="1" outlineLevel="2">
      <c r="A109" s="28" t="s">
        <v>30</v>
      </c>
      <c r="B109" s="29">
        <f>D109*5*12</f>
        <v>4800</v>
      </c>
      <c r="C109" s="30" t="s">
        <v>5</v>
      </c>
      <c r="D109" s="29">
        <v>80</v>
      </c>
    </row>
    <row r="110" spans="1:6" s="16" customFormat="1" outlineLevel="2">
      <c r="A110" s="17" t="s">
        <v>52</v>
      </c>
      <c r="B110" s="14">
        <f>B13++B16+B19+B21+B28+B54+B84+B85+B87+B91+B94+B97+B99</f>
        <v>663287.56000000006</v>
      </c>
      <c r="C110" s="15" t="s">
        <v>37</v>
      </c>
      <c r="D110" s="15"/>
      <c r="F110" s="37"/>
    </row>
    <row r="111" spans="1:6" s="16" customFormat="1" outlineLevel="2">
      <c r="A111" s="17" t="s">
        <v>53</v>
      </c>
      <c r="B111" s="14">
        <f>B110*1.2+B108</f>
        <v>800745.07200000004</v>
      </c>
      <c r="C111" s="15" t="s">
        <v>37</v>
      </c>
      <c r="D111" s="15"/>
    </row>
    <row r="112" spans="1:6" s="16" customFormat="1" outlineLevel="2">
      <c r="A112" s="17" t="s">
        <v>47</v>
      </c>
      <c r="B112" s="14">
        <f>B6+B9-B111+B4</f>
        <v>1081769.7248000002</v>
      </c>
      <c r="C112" s="15" t="s">
        <v>37</v>
      </c>
      <c r="D112" s="15"/>
    </row>
    <row r="113" spans="1:5" s="16" customFormat="1" outlineLevel="2">
      <c r="A113" s="18"/>
      <c r="B113" s="19"/>
      <c r="C113" s="19"/>
      <c r="D113" s="19"/>
    </row>
    <row r="114" spans="1:5" s="16" customFormat="1" outlineLevel="2">
      <c r="A114" s="18"/>
      <c r="B114" s="19"/>
      <c r="C114" s="19"/>
      <c r="D114" s="19"/>
    </row>
    <row r="115" spans="1:5">
      <c r="A115" s="20"/>
      <c r="B115" s="21"/>
      <c r="C115" s="22"/>
      <c r="D115" s="22"/>
    </row>
    <row r="116" spans="1:5">
      <c r="A116" s="23"/>
      <c r="B116" s="24"/>
      <c r="C116" s="24"/>
      <c r="D116" s="24"/>
    </row>
    <row r="117" spans="1:5" s="16" customFormat="1" outlineLevel="2">
      <c r="A117" s="18"/>
      <c r="B117" s="19"/>
      <c r="C117" s="19"/>
      <c r="D117" s="19"/>
    </row>
    <row r="118" spans="1:5">
      <c r="A118" s="20"/>
      <c r="B118" s="21"/>
      <c r="C118" s="22"/>
      <c r="D118" s="22"/>
      <c r="E118" s="10"/>
    </row>
    <row r="119" spans="1:5" ht="16.5" customHeight="1">
      <c r="A119" s="20"/>
      <c r="B119" s="21"/>
      <c r="C119" s="22"/>
      <c r="D119" s="22"/>
    </row>
    <row r="120" spans="1:5">
      <c r="A120" s="20"/>
      <c r="B120" s="21"/>
      <c r="C120" s="22"/>
      <c r="D120" s="22"/>
    </row>
    <row r="121" spans="1:5">
      <c r="A121" s="20"/>
      <c r="B121" s="21"/>
      <c r="C121" s="21"/>
      <c r="D121" s="22"/>
    </row>
  </sheetData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112" max="4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2019-01-30T01:39:07Z</cp:lastPrinted>
  <dcterms:created xsi:type="dcterms:W3CDTF">2016-03-18T02:51:51Z</dcterms:created>
  <dcterms:modified xsi:type="dcterms:W3CDTF">2022-02-16T07:02:31Z</dcterms:modified>
</cp:coreProperties>
</file>