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17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2019'!$A$3:$E$61</definedName>
    <definedName name="_xlnm.Print_Area" localSheetId="0">'Гагарина, д. 17'!$A$1:$D$89</definedName>
  </definedNames>
  <calcPr calcId="144525"/>
</workbook>
</file>

<file path=xl/calcChain.xml><?xml version="1.0" encoding="utf-8"?>
<calcChain xmlns="http://schemas.openxmlformats.org/spreadsheetml/2006/main">
  <c r="B89" i="1" l="1"/>
  <c r="B88" i="1"/>
  <c r="B87" i="1"/>
  <c r="B11" i="1" l="1"/>
  <c r="B8" i="1"/>
  <c r="B75" i="1"/>
  <c r="H86" i="1" l="1"/>
  <c r="B79" i="1"/>
  <c r="B72" i="1"/>
  <c r="B69" i="1"/>
  <c r="B64" i="1"/>
  <c r="B29" i="1"/>
  <c r="B46" i="1"/>
  <c r="B22" i="1"/>
  <c r="B19" i="1"/>
  <c r="B10" i="1" l="1"/>
  <c r="B9" i="1" s="1"/>
  <c r="B16" i="1" l="1"/>
  <c r="B13" i="1"/>
  <c r="B86" i="1" l="1"/>
  <c r="B85" i="1"/>
  <c r="B84" i="1" s="1"/>
</calcChain>
</file>

<file path=xl/sharedStrings.xml><?xml version="1.0" encoding="utf-8"?>
<sst xmlns="http://schemas.openxmlformats.org/spreadsheetml/2006/main" count="361" uniqueCount="140">
  <si>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</si>
  <si>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</si>
  <si>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</si>
  <si>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</si>
  <si>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</si>
  <si>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</si>
  <si>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</si>
  <si>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</si>
  <si>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</si>
  <si>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</si>
  <si>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</si>
  <si>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</si>
  <si>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</si>
  <si>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</si>
  <si>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</si>
  <si>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</si>
  <si>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</si>
  <si>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</si>
  <si>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</si>
  <si>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</si>
  <si>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</si>
  <si>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</si>
  <si>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</si>
  <si>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</si>
  <si>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</si>
  <si>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</si>
  <si>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</si>
  <si>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</si>
  <si>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</si>
  <si>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</si>
  <si>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Дератизация</t>
  </si>
  <si>
    <t>осмотр подвала</t>
  </si>
  <si>
    <t>раз</t>
  </si>
  <si>
    <t>Утепление вентпродухов изовером и монтажной пеной</t>
  </si>
  <si>
    <t>замена эл. лампочки накаливания</t>
  </si>
  <si>
    <t>Выезд а/машины по заявке</t>
  </si>
  <si>
    <t>выезд</t>
  </si>
  <si>
    <t>Устранение свищей хомутами</t>
  </si>
  <si>
    <t>м3</t>
  </si>
  <si>
    <t>Адрес: ул. Гагарина, д. 17</t>
  </si>
  <si>
    <t>Ремонт шиферной кровли</t>
  </si>
  <si>
    <t>Установка пружины</t>
  </si>
  <si>
    <t>Ремонт дверных полотен</t>
  </si>
  <si>
    <t>Кол-во</t>
  </si>
  <si>
    <t>Ед.изм</t>
  </si>
  <si>
    <t>Наименование работ</t>
  </si>
  <si>
    <t xml:space="preserve">По адресу ГАГАРИНА ул. д.17                                            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</si>
  <si>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</si>
  <si>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</si>
  <si>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</si>
  <si>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</si>
  <si>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</si>
  <si>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</si>
  <si>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</si>
  <si>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</si>
  <si>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</si>
  <si>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</si>
  <si>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</si>
  <si>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</si>
  <si>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</si>
  <si>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</si>
  <si>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</si>
  <si>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</si>
  <si>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</si>
  <si>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</si>
  <si>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</si>
  <si>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</si>
  <si>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</si>
  <si>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</si>
  <si>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</si>
  <si>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</si>
  <si>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</si>
  <si>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</si>
  <si>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</si>
  <si>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</si>
  <si>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</si>
  <si>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</si>
  <si>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</si>
  <si>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</si>
  <si>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</si>
  <si>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</si>
  <si>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</si>
  <si>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ДератизациЯ</t>
  </si>
  <si>
    <t>Замена электрической лампы накаливания</t>
  </si>
  <si>
    <t>шт.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</si>
  <si>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</si>
  <si>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</si>
  <si>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Замена электропроводки</t>
  </si>
  <si>
    <t>Засыпка ям, промоин в асфальтовом покрытии придомовых территорий отсев</t>
  </si>
  <si>
    <t>Исполнение заявок не связаных с ремонтом (проверка эл.счетчиков и т.д.</t>
  </si>
  <si>
    <t>Краска</t>
  </si>
  <si>
    <t>кг</t>
  </si>
  <si>
    <t>Масляная окраска с последующей теплоизоляцией (изосиб) теплового узла</t>
  </si>
  <si>
    <t>узел</t>
  </si>
  <si>
    <t>Навеска замка (тросовый)</t>
  </si>
  <si>
    <t>Организация мест накоп.ртуть сод-х ламп 3,4 кв. 2019г. К=0,6;0,8;0,85;</t>
  </si>
  <si>
    <t>Очистка козырька над входом в подъезд от различного вида мусора</t>
  </si>
  <si>
    <t>Протяжка контактов на электроприборах</t>
  </si>
  <si>
    <t>Прочистка вентиляции</t>
  </si>
  <si>
    <t>Прочистка патрубков и вентканалов д.100 мм в зимний период</t>
  </si>
  <si>
    <t>Ремонт деревянных элементов (ступени, площадка) детской горки</t>
  </si>
  <si>
    <t>Смена вентиля до 20 мм</t>
  </si>
  <si>
    <t>Смена вентиля, д.32</t>
  </si>
  <si>
    <t>Смена резьб (для всех диаметров с применением электросварочных работ)</t>
  </si>
  <si>
    <t>Смена стекл</t>
  </si>
  <si>
    <t>Смена труб ГВС и ХВС д.32</t>
  </si>
  <si>
    <t>Смена труб ХВС и ГВС д.20</t>
  </si>
  <si>
    <t>Смена труб ХВС и ГВС д.50</t>
  </si>
  <si>
    <t>Смена труб из водогазопроводных труб д.57 с производством сварочных ра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</si>
  <si>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</si>
  <si>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</si>
  <si>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</si>
  <si>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</si>
  <si>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</si>
  <si>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</si>
  <si>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</si>
  <si>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</si>
  <si>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</si>
  <si>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</si>
  <si>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</si>
  <si>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Устройство примыканий из оц-ой кровельной стали с выст-им элемен.вентш</t>
  </si>
  <si>
    <t>Устройство соединения эл. проводов с использованием эл.зажимов</t>
  </si>
  <si>
    <t>1 соед.</t>
  </si>
  <si>
    <t>Утепление и герметизация вентиляционных коробов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</si>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</sst>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70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2" fillId="0" borderId="0" xfId="0" applyFont="1" applyFill="1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49" fontId="0" fillId="0" borderId="15" xfId="0" applyNumberFormat="1" applyFill="1" applyBorder="1"/>
    <xf numFmtId="165" fontId="14" fillId="0" borderId="15" xfId="0" applyNumberFormat="1" applyFont="1" applyFill="1" applyBorder="1"/>
    <xf numFmtId="165" fontId="0" fillId="0" borderId="15" xfId="0" applyNumberFormat="1" applyFill="1" applyBorder="1"/>
    <xf numFmtId="0" fontId="0" fillId="0" borderId="0" xfId="0"/>
    <xf numFmtId="49" fontId="0" fillId="0" borderId="15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/>
    <xf numFmtId="0" fontId="0" fillId="3" borderId="2" xfId="0" applyFont="1" applyFill="1" applyBorder="1" applyAlignment="1">
      <alignment horizontal="center" vertical="center"/>
    </xf>
    <xf numFmtId="49" fontId="0" fillId="0" borderId="2" xfId="0" applyNumberFormat="1" applyFill="1" applyBorder="1"/>
    <xf numFmtId="0" fontId="0" fillId="0" borderId="2" xfId="0" applyBorder="1" applyAlignment="1">
      <alignment horizontal="center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9"/>
  <sheetViews>
    <sheetView tabSelected="1" workbookViewId="0">
      <pane ySplit="3" topLeftCell="A4" activePane="bottomLeft" state="frozen"/>
      <selection pane="bottomLeft" activeCell="F94" sqref="F94"/>
    </sheetView>
  </sheetViews>
  <sheetFormatPr defaultRowHeight="15" x14ac:dyDescent="0.25"/>
  <cols>
    <col min="1" max="1" width="74" style="22" customWidth="1"/>
    <col min="2" max="2" width="19.42578125" style="23" customWidth="1"/>
    <col min="3" max="3" width="13" style="24" customWidth="1"/>
    <col min="4" max="4" width="13.85546875" style="25" customWidth="1"/>
    <col min="5" max="5" width="0" style="7" hidden="1" customWidth="1"/>
    <col min="6" max="7" width="9.140625" style="7"/>
    <col min="8" max="8" width="10" style="7" bestFit="1" customWidth="1"/>
    <col min="9" max="16384" width="9.140625" style="7"/>
  </cols>
  <sheetData>
    <row r="1" spans="1:4" s="1" customFormat="1" ht="45.75" customHeight="1" x14ac:dyDescent="0.25">
      <c r="A1" s="58" t="s">
        <v>7</v>
      </c>
      <c r="B1" s="58"/>
      <c r="C1" s="58"/>
      <c r="D1" s="58"/>
    </row>
    <row r="2" spans="1:4" s="2" customFormat="1" ht="15.75" x14ac:dyDescent="0.25">
      <c r="A2" s="27" t="s">
        <v>39</v>
      </c>
      <c r="B2" s="60" t="s">
        <v>129</v>
      </c>
      <c r="C2" s="60"/>
      <c r="D2" s="60"/>
    </row>
    <row r="3" spans="1:4" ht="57" x14ac:dyDescent="0.25">
      <c r="A3" s="3" t="s">
        <v>2</v>
      </c>
      <c r="B3" s="4" t="s">
        <v>27</v>
      </c>
      <c r="C3" s="5" t="s">
        <v>0</v>
      </c>
      <c r="D3" s="26" t="s">
        <v>1</v>
      </c>
    </row>
    <row r="4" spans="1:4" x14ac:dyDescent="0.25">
      <c r="A4" s="8" t="s">
        <v>130</v>
      </c>
      <c r="B4" s="30">
        <v>846040.68800000008</v>
      </c>
      <c r="C4" s="57" t="s">
        <v>139</v>
      </c>
      <c r="D4" s="6"/>
    </row>
    <row r="5" spans="1:4" x14ac:dyDescent="0.25">
      <c r="A5" s="61" t="s">
        <v>47</v>
      </c>
      <c r="B5" s="61"/>
      <c r="C5" s="61"/>
      <c r="D5" s="61"/>
    </row>
    <row r="6" spans="1:4" x14ac:dyDescent="0.25">
      <c r="A6" s="8" t="s">
        <v>131</v>
      </c>
      <c r="B6" s="30">
        <v>1692922.36</v>
      </c>
      <c r="C6" s="57" t="s">
        <v>139</v>
      </c>
      <c r="D6" s="6"/>
    </row>
    <row r="7" spans="1:4" x14ac:dyDescent="0.25">
      <c r="A7" s="8" t="s">
        <v>132</v>
      </c>
      <c r="B7" s="30">
        <v>1706776.84</v>
      </c>
      <c r="C7" s="57" t="s">
        <v>139</v>
      </c>
      <c r="D7" s="6"/>
    </row>
    <row r="8" spans="1:4" x14ac:dyDescent="0.25">
      <c r="A8" s="8" t="s">
        <v>133</v>
      </c>
      <c r="B8" s="30">
        <f>B7-B6</f>
        <v>13854.479999999981</v>
      </c>
      <c r="C8" s="57" t="s">
        <v>139</v>
      </c>
      <c r="D8" s="6"/>
    </row>
    <row r="9" spans="1:4" x14ac:dyDescent="0.25">
      <c r="A9" s="9" t="s">
        <v>8</v>
      </c>
      <c r="B9" s="30">
        <f>B10</f>
        <v>20315.52</v>
      </c>
      <c r="C9" s="57" t="s">
        <v>139</v>
      </c>
      <c r="D9" s="6"/>
    </row>
    <row r="10" spans="1:4" x14ac:dyDescent="0.25">
      <c r="A10" s="10" t="s">
        <v>9</v>
      </c>
      <c r="B10" s="31">
        <f>792.96*12+900*12</f>
        <v>20315.52</v>
      </c>
      <c r="C10" s="12" t="s">
        <v>139</v>
      </c>
      <c r="D10" s="6"/>
    </row>
    <row r="11" spans="1:4" x14ac:dyDescent="0.25">
      <c r="A11" s="11" t="s">
        <v>134</v>
      </c>
      <c r="B11" s="32">
        <f>B6+B9</f>
        <v>1713237.8800000001</v>
      </c>
      <c r="C11" s="57" t="s">
        <v>139</v>
      </c>
      <c r="D11" s="13"/>
    </row>
    <row r="12" spans="1:4" x14ac:dyDescent="0.25">
      <c r="A12" s="59" t="s">
        <v>10</v>
      </c>
      <c r="B12" s="59"/>
      <c r="C12" s="59"/>
      <c r="D12" s="59"/>
    </row>
    <row r="13" spans="1:4" x14ac:dyDescent="0.25">
      <c r="A13" s="14" t="s">
        <v>11</v>
      </c>
      <c r="B13" s="32">
        <f>B14+B15</f>
        <v>266642.64</v>
      </c>
      <c r="C13" s="57" t="s">
        <v>139</v>
      </c>
      <c r="D13" s="13"/>
    </row>
    <row r="14" spans="1:4" s="15" customFormat="1" x14ac:dyDescent="0.25">
      <c r="A14" s="28" t="s">
        <v>118</v>
      </c>
      <c r="B14" s="33">
        <v>130035.84</v>
      </c>
      <c r="C14" s="29" t="s">
        <v>4</v>
      </c>
      <c r="D14" s="29">
        <v>34584</v>
      </c>
    </row>
    <row r="15" spans="1:4" s="15" customFormat="1" x14ac:dyDescent="0.25">
      <c r="A15" s="28" t="s">
        <v>119</v>
      </c>
      <c r="B15" s="33">
        <v>136606.79999999999</v>
      </c>
      <c r="C15" s="29" t="s">
        <v>4</v>
      </c>
      <c r="D15" s="29">
        <v>34584</v>
      </c>
    </row>
    <row r="16" spans="1:4" ht="28.5" x14ac:dyDescent="0.25">
      <c r="A16" s="14" t="s">
        <v>12</v>
      </c>
      <c r="B16" s="32">
        <f>B18+B17</f>
        <v>100504.84</v>
      </c>
      <c r="C16" s="57" t="s">
        <v>139</v>
      </c>
      <c r="D16" s="13"/>
    </row>
    <row r="17" spans="1:4" s="15" customFormat="1" x14ac:dyDescent="0.25">
      <c r="A17" s="28" t="s">
        <v>113</v>
      </c>
      <c r="B17" s="33">
        <v>49371.41</v>
      </c>
      <c r="C17" s="29" t="s">
        <v>4</v>
      </c>
      <c r="D17" s="29">
        <v>31051.200000000001</v>
      </c>
    </row>
    <row r="18" spans="1:4" s="15" customFormat="1" x14ac:dyDescent="0.25">
      <c r="A18" s="28" t="s">
        <v>114</v>
      </c>
      <c r="B18" s="33">
        <v>51133.43</v>
      </c>
      <c r="C18" s="29" t="s">
        <v>4</v>
      </c>
      <c r="D18" s="29">
        <v>30803.27</v>
      </c>
    </row>
    <row r="19" spans="1:4" x14ac:dyDescent="0.25">
      <c r="A19" s="14" t="s">
        <v>13</v>
      </c>
      <c r="B19" s="32">
        <f>B20+B21</f>
        <v>146303.14000000001</v>
      </c>
      <c r="C19" s="57" t="s">
        <v>139</v>
      </c>
      <c r="D19" s="17"/>
    </row>
    <row r="20" spans="1:4" s="15" customFormat="1" x14ac:dyDescent="0.25">
      <c r="A20" s="28" t="s">
        <v>78</v>
      </c>
      <c r="B20" s="33">
        <v>73681.27</v>
      </c>
      <c r="C20" s="29" t="s">
        <v>14</v>
      </c>
      <c r="D20" s="29">
        <v>1391</v>
      </c>
    </row>
    <row r="21" spans="1:4" s="15" customFormat="1" x14ac:dyDescent="0.25">
      <c r="A21" s="28" t="s">
        <v>79</v>
      </c>
      <c r="B21" s="33">
        <v>72621.87</v>
      </c>
      <c r="C21" s="29" t="s">
        <v>14</v>
      </c>
      <c r="D21" s="29">
        <v>1371</v>
      </c>
    </row>
    <row r="22" spans="1:4" ht="28.5" x14ac:dyDescent="0.25">
      <c r="A22" s="14" t="s">
        <v>15</v>
      </c>
      <c r="B22" s="32">
        <f>SUM(B23:B28)</f>
        <v>38388.239999999998</v>
      </c>
      <c r="C22" s="57" t="s">
        <v>139</v>
      </c>
      <c r="D22" s="13"/>
    </row>
    <row r="23" spans="1:4" s="15" customFormat="1" x14ac:dyDescent="0.25">
      <c r="A23" s="28" t="s">
        <v>80</v>
      </c>
      <c r="B23" s="33">
        <v>3112.56</v>
      </c>
      <c r="C23" s="29" t="s">
        <v>4</v>
      </c>
      <c r="D23" s="29">
        <v>34584</v>
      </c>
    </row>
    <row r="24" spans="1:4" s="15" customFormat="1" x14ac:dyDescent="0.25">
      <c r="A24" s="28" t="s">
        <v>81</v>
      </c>
      <c r="B24" s="33">
        <v>3112.56</v>
      </c>
      <c r="C24" s="29" t="s">
        <v>4</v>
      </c>
      <c r="D24" s="29">
        <v>34584</v>
      </c>
    </row>
    <row r="25" spans="1:4" s="15" customFormat="1" x14ac:dyDescent="0.25">
      <c r="A25" s="28" t="s">
        <v>124</v>
      </c>
      <c r="B25" s="33">
        <v>2766.72</v>
      </c>
      <c r="C25" s="29" t="s">
        <v>4</v>
      </c>
      <c r="D25" s="29">
        <v>34584</v>
      </c>
    </row>
    <row r="26" spans="1:4" s="15" customFormat="1" x14ac:dyDescent="0.25">
      <c r="A26" s="28" t="s">
        <v>125</v>
      </c>
      <c r="B26" s="33">
        <v>3112.56</v>
      </c>
      <c r="C26" s="29" t="s">
        <v>4</v>
      </c>
      <c r="D26" s="29">
        <v>34584</v>
      </c>
    </row>
    <row r="27" spans="1:4" s="15" customFormat="1" x14ac:dyDescent="0.25">
      <c r="A27" s="28" t="s">
        <v>126</v>
      </c>
      <c r="B27" s="33">
        <v>13141.92</v>
      </c>
      <c r="C27" s="29" t="s">
        <v>4</v>
      </c>
      <c r="D27" s="29">
        <v>34584</v>
      </c>
    </row>
    <row r="28" spans="1:4" s="15" customFormat="1" x14ac:dyDescent="0.25">
      <c r="A28" s="28" t="s">
        <v>127</v>
      </c>
      <c r="B28" s="33">
        <v>13141.92</v>
      </c>
      <c r="C28" s="29" t="s">
        <v>4</v>
      </c>
      <c r="D28" s="29">
        <v>34584</v>
      </c>
    </row>
    <row r="29" spans="1:4" ht="42.75" x14ac:dyDescent="0.25">
      <c r="A29" s="14" t="s">
        <v>16</v>
      </c>
      <c r="B29" s="32">
        <f>SUM(B30:B45)</f>
        <v>16454.13</v>
      </c>
      <c r="C29" s="57" t="s">
        <v>139</v>
      </c>
      <c r="D29" s="18"/>
    </row>
    <row r="30" spans="1:4" s="15" customFormat="1" x14ac:dyDescent="0.25">
      <c r="A30" s="28" t="s">
        <v>83</v>
      </c>
      <c r="B30" s="33">
        <v>794</v>
      </c>
      <c r="C30" s="29" t="s">
        <v>84</v>
      </c>
      <c r="D30" s="29">
        <v>10</v>
      </c>
    </row>
    <row r="31" spans="1:4" s="15" customFormat="1" x14ac:dyDescent="0.25">
      <c r="A31" s="28" t="s">
        <v>85</v>
      </c>
      <c r="B31" s="33">
        <v>222.82</v>
      </c>
      <c r="C31" s="29" t="s">
        <v>84</v>
      </c>
      <c r="D31" s="29">
        <v>1</v>
      </c>
    </row>
    <row r="32" spans="1:4" s="15" customFormat="1" x14ac:dyDescent="0.25">
      <c r="A32" s="28" t="s">
        <v>86</v>
      </c>
      <c r="B32" s="33">
        <v>230.61</v>
      </c>
      <c r="C32" s="29" t="s">
        <v>84</v>
      </c>
      <c r="D32" s="29">
        <v>1</v>
      </c>
    </row>
    <row r="33" spans="1:5" s="15" customFormat="1" x14ac:dyDescent="0.25">
      <c r="A33" s="28" t="s">
        <v>90</v>
      </c>
      <c r="B33" s="33">
        <v>1500</v>
      </c>
      <c r="C33" s="29" t="s">
        <v>91</v>
      </c>
      <c r="D33" s="29">
        <v>15</v>
      </c>
    </row>
    <row r="34" spans="1:5" s="15" customFormat="1" x14ac:dyDescent="0.25">
      <c r="A34" s="28" t="s">
        <v>94</v>
      </c>
      <c r="B34" s="33">
        <v>385.59</v>
      </c>
      <c r="C34" s="29" t="s">
        <v>84</v>
      </c>
      <c r="D34" s="29">
        <v>1</v>
      </c>
    </row>
    <row r="35" spans="1:5" s="15" customFormat="1" x14ac:dyDescent="0.25">
      <c r="A35" s="28" t="s">
        <v>96</v>
      </c>
      <c r="B35" s="33">
        <v>490</v>
      </c>
      <c r="C35" s="29" t="s">
        <v>84</v>
      </c>
      <c r="D35" s="29">
        <v>4</v>
      </c>
    </row>
    <row r="36" spans="1:5" s="15" customFormat="1" x14ac:dyDescent="0.25">
      <c r="A36" s="28" t="s">
        <v>97</v>
      </c>
      <c r="B36" s="33">
        <v>1394.16</v>
      </c>
      <c r="C36" s="29" t="s">
        <v>84</v>
      </c>
      <c r="D36" s="29">
        <v>6</v>
      </c>
    </row>
    <row r="37" spans="1:5" s="15" customFormat="1" x14ac:dyDescent="0.25">
      <c r="A37" s="28" t="s">
        <v>42</v>
      </c>
      <c r="B37" s="33">
        <v>2069.96</v>
      </c>
      <c r="C37" s="29" t="s">
        <v>84</v>
      </c>
      <c r="D37" s="29">
        <v>2</v>
      </c>
    </row>
    <row r="38" spans="1:5" s="15" customFormat="1" x14ac:dyDescent="0.25">
      <c r="A38" s="28" t="s">
        <v>100</v>
      </c>
      <c r="B38" s="33">
        <v>2884.15</v>
      </c>
      <c r="C38" s="29" t="s">
        <v>84</v>
      </c>
      <c r="D38" s="29">
        <v>1</v>
      </c>
    </row>
    <row r="39" spans="1:5" s="15" customFormat="1" x14ac:dyDescent="0.25">
      <c r="A39" s="28" t="s">
        <v>40</v>
      </c>
      <c r="B39" s="33">
        <v>953.09</v>
      </c>
      <c r="C39" s="29" t="s">
        <v>4</v>
      </c>
      <c r="D39" s="29">
        <v>1.5</v>
      </c>
    </row>
    <row r="40" spans="1:5" s="15" customFormat="1" x14ac:dyDescent="0.25">
      <c r="A40" s="28" t="s">
        <v>104</v>
      </c>
      <c r="B40" s="33">
        <v>967.75</v>
      </c>
      <c r="C40" s="29" t="s">
        <v>4</v>
      </c>
      <c r="D40" s="29">
        <v>1.3</v>
      </c>
    </row>
    <row r="41" spans="1:5" s="15" customFormat="1" x14ac:dyDescent="0.25">
      <c r="A41" s="28" t="s">
        <v>117</v>
      </c>
      <c r="B41" s="33">
        <v>2988</v>
      </c>
      <c r="C41" s="29" t="s">
        <v>5</v>
      </c>
      <c r="D41" s="29">
        <v>120</v>
      </c>
    </row>
    <row r="42" spans="1:5" s="15" customFormat="1" x14ac:dyDescent="0.25">
      <c r="A42" s="28" t="s">
        <v>41</v>
      </c>
      <c r="B42" s="33">
        <v>240.9</v>
      </c>
      <c r="C42" s="29" t="s">
        <v>84</v>
      </c>
      <c r="D42" s="29">
        <v>1</v>
      </c>
    </row>
    <row r="43" spans="1:5" s="15" customFormat="1" x14ac:dyDescent="0.25">
      <c r="A43" s="28" t="s">
        <v>120</v>
      </c>
      <c r="B43" s="33">
        <v>252.7</v>
      </c>
      <c r="C43" s="29" t="s">
        <v>4</v>
      </c>
      <c r="D43" s="29">
        <v>0.6</v>
      </c>
    </row>
    <row r="44" spans="1:5" s="15" customFormat="1" x14ac:dyDescent="0.25">
      <c r="A44" s="28" t="s">
        <v>121</v>
      </c>
      <c r="B44" s="33">
        <v>906.54</v>
      </c>
      <c r="C44" s="29" t="s">
        <v>122</v>
      </c>
      <c r="D44" s="29">
        <v>2</v>
      </c>
    </row>
    <row r="45" spans="1:5" s="15" customFormat="1" x14ac:dyDescent="0.25">
      <c r="A45" s="28" t="s">
        <v>34</v>
      </c>
      <c r="B45" s="33">
        <v>173.86</v>
      </c>
      <c r="C45" s="29" t="s">
        <v>84</v>
      </c>
      <c r="D45" s="29">
        <v>2</v>
      </c>
    </row>
    <row r="46" spans="1:5" ht="42.75" x14ac:dyDescent="0.25">
      <c r="A46" s="14" t="s">
        <v>17</v>
      </c>
      <c r="B46" s="32">
        <f>SUM(B47:B60)</f>
        <v>52945.459999999992</v>
      </c>
      <c r="C46" s="57" t="s">
        <v>139</v>
      </c>
      <c r="D46" s="13"/>
      <c r="E46" s="19" t="s">
        <v>3</v>
      </c>
    </row>
    <row r="47" spans="1:5" s="15" customFormat="1" x14ac:dyDescent="0.25">
      <c r="A47" s="28" t="s">
        <v>35</v>
      </c>
      <c r="B47" s="33">
        <v>2907.18</v>
      </c>
      <c r="C47" s="29" t="s">
        <v>36</v>
      </c>
      <c r="D47" s="29">
        <v>6</v>
      </c>
    </row>
    <row r="48" spans="1:5" s="15" customFormat="1" x14ac:dyDescent="0.25">
      <c r="A48" s="28" t="s">
        <v>28</v>
      </c>
      <c r="B48" s="33">
        <v>3237.44</v>
      </c>
      <c r="C48" s="29" t="s">
        <v>29</v>
      </c>
      <c r="D48" s="29">
        <v>4</v>
      </c>
    </row>
    <row r="49" spans="1:4" s="15" customFormat="1" x14ac:dyDescent="0.25">
      <c r="A49" s="28" t="s">
        <v>87</v>
      </c>
      <c r="B49" s="33">
        <v>3522.75</v>
      </c>
      <c r="C49" s="29" t="s">
        <v>5</v>
      </c>
      <c r="D49" s="29">
        <v>15</v>
      </c>
    </row>
    <row r="50" spans="1:4" s="15" customFormat="1" x14ac:dyDescent="0.25">
      <c r="A50" s="28" t="s">
        <v>89</v>
      </c>
      <c r="B50" s="33">
        <v>697.08</v>
      </c>
      <c r="C50" s="29" t="s">
        <v>84</v>
      </c>
      <c r="D50" s="29">
        <v>3</v>
      </c>
    </row>
    <row r="51" spans="1:4" s="15" customFormat="1" x14ac:dyDescent="0.25">
      <c r="A51" s="28" t="s">
        <v>92</v>
      </c>
      <c r="B51" s="33">
        <v>9745.5</v>
      </c>
      <c r="C51" s="29" t="s">
        <v>93</v>
      </c>
      <c r="D51" s="29">
        <v>1</v>
      </c>
    </row>
    <row r="52" spans="1:4" s="15" customFormat="1" x14ac:dyDescent="0.25">
      <c r="A52" s="28" t="s">
        <v>101</v>
      </c>
      <c r="B52" s="33">
        <v>1219.98</v>
      </c>
      <c r="C52" s="29" t="s">
        <v>84</v>
      </c>
      <c r="D52" s="29">
        <v>2</v>
      </c>
    </row>
    <row r="53" spans="1:4" s="15" customFormat="1" x14ac:dyDescent="0.25">
      <c r="A53" s="28" t="s">
        <v>102</v>
      </c>
      <c r="B53" s="33">
        <v>954.41</v>
      </c>
      <c r="C53" s="29" t="s">
        <v>84</v>
      </c>
      <c r="D53" s="29">
        <v>1</v>
      </c>
    </row>
    <row r="54" spans="1:4" s="15" customFormat="1" x14ac:dyDescent="0.25">
      <c r="A54" s="28" t="s">
        <v>103</v>
      </c>
      <c r="B54" s="33">
        <v>11017.7</v>
      </c>
      <c r="C54" s="29" t="s">
        <v>84</v>
      </c>
      <c r="D54" s="29">
        <v>8</v>
      </c>
    </row>
    <row r="55" spans="1:4" s="15" customFormat="1" x14ac:dyDescent="0.25">
      <c r="A55" s="28" t="s">
        <v>105</v>
      </c>
      <c r="B55" s="33">
        <v>9324.7999999999993</v>
      </c>
      <c r="C55" s="29" t="s">
        <v>5</v>
      </c>
      <c r="D55" s="29">
        <v>6.2</v>
      </c>
    </row>
    <row r="56" spans="1:4" s="15" customFormat="1" x14ac:dyDescent="0.25">
      <c r="A56" s="28" t="s">
        <v>106</v>
      </c>
      <c r="B56" s="33">
        <v>2082</v>
      </c>
      <c r="C56" s="29" t="s">
        <v>5</v>
      </c>
      <c r="D56" s="29">
        <v>1.2</v>
      </c>
    </row>
    <row r="57" spans="1:4" s="15" customFormat="1" x14ac:dyDescent="0.25">
      <c r="A57" s="28" t="s">
        <v>107</v>
      </c>
      <c r="B57" s="33">
        <v>4196</v>
      </c>
      <c r="C57" s="29" t="s">
        <v>5</v>
      </c>
      <c r="D57" s="29">
        <v>2</v>
      </c>
    </row>
    <row r="58" spans="1:4" s="15" customFormat="1" x14ac:dyDescent="0.25">
      <c r="A58" s="28" t="s">
        <v>108</v>
      </c>
      <c r="B58" s="33">
        <v>2871</v>
      </c>
      <c r="C58" s="29" t="s">
        <v>5</v>
      </c>
      <c r="D58" s="29">
        <v>3</v>
      </c>
    </row>
    <row r="59" spans="1:4" s="15" customFormat="1" x14ac:dyDescent="0.25">
      <c r="A59" s="28" t="s">
        <v>37</v>
      </c>
      <c r="B59" s="33">
        <v>359.2</v>
      </c>
      <c r="C59" s="29" t="s">
        <v>84</v>
      </c>
      <c r="D59" s="29">
        <v>2</v>
      </c>
    </row>
    <row r="60" spans="1:4" s="15" customFormat="1" x14ac:dyDescent="0.25">
      <c r="A60" s="28" t="s">
        <v>31</v>
      </c>
      <c r="B60" s="33">
        <v>810.42</v>
      </c>
      <c r="C60" s="29" t="s">
        <v>32</v>
      </c>
      <c r="D60" s="29">
        <v>3</v>
      </c>
    </row>
    <row r="61" spans="1:4" ht="28.5" x14ac:dyDescent="0.25">
      <c r="A61" s="14" t="s">
        <v>18</v>
      </c>
      <c r="B61" s="32">
        <v>0</v>
      </c>
      <c r="C61" s="57" t="s">
        <v>139</v>
      </c>
      <c r="D61" s="13"/>
    </row>
    <row r="62" spans="1:4" ht="28.5" x14ac:dyDescent="0.25">
      <c r="A62" s="14" t="s">
        <v>19</v>
      </c>
      <c r="B62" s="32">
        <v>0</v>
      </c>
      <c r="C62" s="57" t="s">
        <v>139</v>
      </c>
      <c r="D62" s="13"/>
    </row>
    <row r="63" spans="1:4" x14ac:dyDescent="0.25">
      <c r="A63" s="14" t="s">
        <v>20</v>
      </c>
      <c r="B63" s="32">
        <v>0</v>
      </c>
      <c r="C63" s="57" t="s">
        <v>139</v>
      </c>
      <c r="D63" s="13"/>
    </row>
    <row r="64" spans="1:4" ht="28.5" x14ac:dyDescent="0.25">
      <c r="A64" s="14" t="s">
        <v>21</v>
      </c>
      <c r="B64" s="32">
        <f>SUM(B65:B68)</f>
        <v>2851.07</v>
      </c>
      <c r="C64" s="57" t="s">
        <v>139</v>
      </c>
      <c r="D64" s="13"/>
    </row>
    <row r="65" spans="1:4" s="15" customFormat="1" x14ac:dyDescent="0.25">
      <c r="A65" s="28" t="s">
        <v>98</v>
      </c>
      <c r="B65" s="33">
        <v>1102.08</v>
      </c>
      <c r="C65" s="29" t="s">
        <v>5</v>
      </c>
      <c r="D65" s="29">
        <v>4</v>
      </c>
    </row>
    <row r="66" spans="1:4" s="15" customFormat="1" x14ac:dyDescent="0.25">
      <c r="A66" s="28" t="s">
        <v>99</v>
      </c>
      <c r="B66" s="33">
        <v>326.52999999999997</v>
      </c>
      <c r="C66" s="29" t="s">
        <v>84</v>
      </c>
      <c r="D66" s="29">
        <v>1</v>
      </c>
    </row>
    <row r="67" spans="1:4" s="15" customFormat="1" x14ac:dyDescent="0.25">
      <c r="A67" s="28" t="s">
        <v>33</v>
      </c>
      <c r="B67" s="33">
        <v>1299.6400000000001</v>
      </c>
      <c r="C67" s="29" t="s">
        <v>84</v>
      </c>
      <c r="D67" s="29">
        <v>4</v>
      </c>
    </row>
    <row r="68" spans="1:4" s="15" customFormat="1" x14ac:dyDescent="0.25">
      <c r="A68" s="28" t="s">
        <v>123</v>
      </c>
      <c r="B68" s="33">
        <v>122.82</v>
      </c>
      <c r="C68" s="29" t="s">
        <v>5</v>
      </c>
      <c r="D68" s="29">
        <v>6</v>
      </c>
    </row>
    <row r="69" spans="1:4" ht="28.5" x14ac:dyDescent="0.25">
      <c r="A69" s="14" t="s">
        <v>22</v>
      </c>
      <c r="B69" s="32">
        <f>SUM(B70:B71)</f>
        <v>15216.96</v>
      </c>
      <c r="C69" s="57" t="s">
        <v>139</v>
      </c>
      <c r="D69" s="13"/>
    </row>
    <row r="70" spans="1:4" s="15" customFormat="1" x14ac:dyDescent="0.25">
      <c r="A70" s="28" t="s">
        <v>111</v>
      </c>
      <c r="B70" s="33">
        <v>7954.32</v>
      </c>
      <c r="C70" s="29" t="s">
        <v>4</v>
      </c>
      <c r="D70" s="29">
        <v>34584</v>
      </c>
    </row>
    <row r="71" spans="1:4" s="15" customFormat="1" x14ac:dyDescent="0.25">
      <c r="A71" s="28" t="s">
        <v>112</v>
      </c>
      <c r="B71" s="33">
        <v>7262.64</v>
      </c>
      <c r="C71" s="29" t="s">
        <v>4</v>
      </c>
      <c r="D71" s="29">
        <v>34584</v>
      </c>
    </row>
    <row r="72" spans="1:4" ht="28.5" x14ac:dyDescent="0.25">
      <c r="A72" s="14" t="s">
        <v>23</v>
      </c>
      <c r="B72" s="32">
        <f>SUM(B73:B74)</f>
        <v>58792.800000000003</v>
      </c>
      <c r="C72" s="57" t="s">
        <v>139</v>
      </c>
      <c r="D72" s="13"/>
    </row>
    <row r="73" spans="1:4" s="15" customFormat="1" x14ac:dyDescent="0.25">
      <c r="A73" s="28" t="s">
        <v>109</v>
      </c>
      <c r="B73" s="33">
        <v>27667.200000000001</v>
      </c>
      <c r="C73" s="29" t="s">
        <v>4</v>
      </c>
      <c r="D73" s="29">
        <v>34584</v>
      </c>
    </row>
    <row r="74" spans="1:4" s="15" customFormat="1" x14ac:dyDescent="0.25">
      <c r="A74" s="28" t="s">
        <v>110</v>
      </c>
      <c r="B74" s="33">
        <v>31125.599999999999</v>
      </c>
      <c r="C74" s="29" t="s">
        <v>4</v>
      </c>
      <c r="D74" s="29">
        <v>34584</v>
      </c>
    </row>
    <row r="75" spans="1:4" ht="28.5" x14ac:dyDescent="0.25">
      <c r="A75" s="14" t="s">
        <v>24</v>
      </c>
      <c r="B75" s="32">
        <f>SUM(B76:B78)</f>
        <v>6186.16</v>
      </c>
      <c r="C75" s="57" t="s">
        <v>139</v>
      </c>
      <c r="D75" s="13"/>
    </row>
    <row r="76" spans="1:4" s="15" customFormat="1" x14ac:dyDescent="0.25">
      <c r="A76" s="28" t="s">
        <v>82</v>
      </c>
      <c r="B76" s="33">
        <v>2142</v>
      </c>
      <c r="C76" s="29" t="s">
        <v>4</v>
      </c>
      <c r="D76" s="29">
        <v>1428</v>
      </c>
    </row>
    <row r="77" spans="1:4" s="15" customFormat="1" x14ac:dyDescent="0.25">
      <c r="A77" s="28" t="s">
        <v>30</v>
      </c>
      <c r="B77" s="33">
        <v>2022.08</v>
      </c>
      <c r="C77" s="29" t="s">
        <v>4</v>
      </c>
      <c r="D77" s="29">
        <v>1424</v>
      </c>
    </row>
    <row r="78" spans="1:4" s="15" customFormat="1" x14ac:dyDescent="0.25">
      <c r="A78" s="28" t="s">
        <v>30</v>
      </c>
      <c r="B78" s="33">
        <v>2022.08</v>
      </c>
      <c r="C78" s="29" t="s">
        <v>4</v>
      </c>
      <c r="D78" s="29">
        <v>1424</v>
      </c>
    </row>
    <row r="79" spans="1:4" ht="42.75" x14ac:dyDescent="0.25">
      <c r="A79" s="14" t="s">
        <v>25</v>
      </c>
      <c r="B79" s="32">
        <f>SUM(B80:B83)</f>
        <v>226628.26</v>
      </c>
      <c r="C79" s="57" t="s">
        <v>139</v>
      </c>
      <c r="D79" s="13"/>
    </row>
    <row r="80" spans="1:4" s="15" customFormat="1" x14ac:dyDescent="0.25">
      <c r="A80" s="28" t="s">
        <v>88</v>
      </c>
      <c r="B80" s="33">
        <v>58307.24</v>
      </c>
      <c r="C80" s="29" t="s">
        <v>38</v>
      </c>
      <c r="D80" s="29">
        <v>29.25</v>
      </c>
    </row>
    <row r="81" spans="1:8" s="15" customFormat="1" x14ac:dyDescent="0.25">
      <c r="A81" s="28" t="s">
        <v>95</v>
      </c>
      <c r="B81" s="33">
        <v>271.60000000000002</v>
      </c>
      <c r="C81" s="29" t="s">
        <v>4</v>
      </c>
      <c r="D81" s="29">
        <v>15976.3</v>
      </c>
    </row>
    <row r="82" spans="1:8" s="15" customFormat="1" x14ac:dyDescent="0.25">
      <c r="A82" s="28" t="s">
        <v>115</v>
      </c>
      <c r="B82" s="33">
        <v>83318.62</v>
      </c>
      <c r="C82" s="29" t="s">
        <v>4</v>
      </c>
      <c r="D82" s="29">
        <v>34007.599999999999</v>
      </c>
    </row>
    <row r="83" spans="1:8" s="15" customFormat="1" x14ac:dyDescent="0.25">
      <c r="A83" s="28" t="s">
        <v>116</v>
      </c>
      <c r="B83" s="33">
        <v>84730.8</v>
      </c>
      <c r="C83" s="29" t="s">
        <v>4</v>
      </c>
      <c r="D83" s="29">
        <v>34584</v>
      </c>
    </row>
    <row r="84" spans="1:8" x14ac:dyDescent="0.25">
      <c r="A84" s="14" t="s">
        <v>26</v>
      </c>
      <c r="B84" s="32">
        <f>B85</f>
        <v>7200</v>
      </c>
      <c r="C84" s="57" t="s">
        <v>139</v>
      </c>
      <c r="D84" s="13"/>
    </row>
    <row r="85" spans="1:8" ht="30" x14ac:dyDescent="0.25">
      <c r="A85" s="20" t="s">
        <v>48</v>
      </c>
      <c r="B85" s="34">
        <f>D85*5*12</f>
        <v>7200</v>
      </c>
      <c r="C85" s="21" t="s">
        <v>6</v>
      </c>
      <c r="D85" s="16">
        <v>120</v>
      </c>
    </row>
    <row r="86" spans="1:8" x14ac:dyDescent="0.25">
      <c r="A86" s="11" t="s">
        <v>135</v>
      </c>
      <c r="B86" s="32">
        <f>B13+B16+B19+B22+B29+B46+B61+B62+B63+B64+B69+B72+B75+B79</f>
        <v>930913.7</v>
      </c>
      <c r="C86" s="57" t="s">
        <v>139</v>
      </c>
      <c r="D86" s="13"/>
      <c r="H86" s="7" t="b">
        <f>B86='Работы 2019'!C61</f>
        <v>1</v>
      </c>
    </row>
    <row r="87" spans="1:8" x14ac:dyDescent="0.25">
      <c r="A87" s="11" t="s">
        <v>136</v>
      </c>
      <c r="B87" s="32">
        <f>B86*1.2+B84</f>
        <v>1124296.44</v>
      </c>
      <c r="C87" s="57" t="s">
        <v>139</v>
      </c>
      <c r="D87" s="13"/>
    </row>
    <row r="88" spans="1:8" x14ac:dyDescent="0.25">
      <c r="A88" s="11" t="s">
        <v>137</v>
      </c>
      <c r="B88" s="32">
        <f>B4+B6+B9-B87</f>
        <v>1434982.1280000005</v>
      </c>
      <c r="C88" s="57" t="s">
        <v>139</v>
      </c>
      <c r="D88" s="13"/>
    </row>
    <row r="89" spans="1:8" ht="28.5" x14ac:dyDescent="0.25">
      <c r="A89" s="14" t="s">
        <v>138</v>
      </c>
      <c r="B89" s="32">
        <f>B88+B8</f>
        <v>1448836.6080000005</v>
      </c>
      <c r="C89" s="57" t="s">
        <v>139</v>
      </c>
      <c r="D89" s="13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1"/>
  <sheetViews>
    <sheetView workbookViewId="0">
      <pane ySplit="3" topLeftCell="A49" activePane="bottomLeft" state="frozen"/>
      <selection pane="bottomLeft" activeCell="H74" sqref="H74"/>
    </sheetView>
  </sheetViews>
  <sheetFormatPr defaultRowHeight="15" x14ac:dyDescent="0.25"/>
  <cols>
    <col min="1" max="1" width="9.140625" style="41"/>
    <col min="2" max="2" width="73.140625" customWidth="1"/>
    <col min="3" max="3" width="13.28515625" customWidth="1"/>
    <col min="4" max="4" width="12.42578125" style="41" customWidth="1"/>
    <col min="5" max="5" width="12.42578125" customWidth="1"/>
  </cols>
  <sheetData>
    <row r="1" spans="1:5" x14ac:dyDescent="0.25">
      <c r="B1" s="38" t="s">
        <v>76</v>
      </c>
      <c r="C1" s="38"/>
      <c r="E1" s="38"/>
    </row>
    <row r="2" spans="1:5" x14ac:dyDescent="0.25">
      <c r="B2" s="38" t="s">
        <v>46</v>
      </c>
      <c r="C2" s="38"/>
      <c r="E2" s="38"/>
    </row>
    <row r="3" spans="1:5" x14ac:dyDescent="0.25">
      <c r="A3" s="44" t="s">
        <v>128</v>
      </c>
      <c r="B3" s="42" t="s">
        <v>45</v>
      </c>
      <c r="C3" s="42" t="s">
        <v>77</v>
      </c>
      <c r="D3" s="42" t="s">
        <v>44</v>
      </c>
      <c r="E3" s="42" t="s">
        <v>43</v>
      </c>
    </row>
    <row r="4" spans="1:5" x14ac:dyDescent="0.25">
      <c r="A4" s="46">
        <v>3</v>
      </c>
      <c r="B4" s="45" t="s">
        <v>78</v>
      </c>
      <c r="C4" s="43">
        <v>73681.27</v>
      </c>
      <c r="D4" s="40" t="s">
        <v>14</v>
      </c>
      <c r="E4" s="43">
        <v>1391</v>
      </c>
    </row>
    <row r="5" spans="1:5" x14ac:dyDescent="0.25">
      <c r="A5" s="46">
        <v>3</v>
      </c>
      <c r="B5" s="45" t="s">
        <v>79</v>
      </c>
      <c r="C5" s="43">
        <v>72621.87</v>
      </c>
      <c r="D5" s="40" t="s">
        <v>14</v>
      </c>
      <c r="E5" s="43">
        <v>1371</v>
      </c>
    </row>
    <row r="6" spans="1:5" x14ac:dyDescent="0.25">
      <c r="A6" s="46">
        <v>6</v>
      </c>
      <c r="B6" s="45" t="s">
        <v>35</v>
      </c>
      <c r="C6" s="43">
        <v>2907.18</v>
      </c>
      <c r="D6" s="40" t="s">
        <v>36</v>
      </c>
      <c r="E6" s="43">
        <v>6</v>
      </c>
    </row>
    <row r="7" spans="1:5" x14ac:dyDescent="0.25">
      <c r="A7" s="46">
        <v>4</v>
      </c>
      <c r="B7" s="45" t="s">
        <v>80</v>
      </c>
      <c r="C7" s="43">
        <v>3112.56</v>
      </c>
      <c r="D7" s="40" t="s">
        <v>4</v>
      </c>
      <c r="E7" s="43">
        <v>34584</v>
      </c>
    </row>
    <row r="8" spans="1:5" x14ac:dyDescent="0.25">
      <c r="A8" s="46">
        <v>4</v>
      </c>
      <c r="B8" s="45" t="s">
        <v>81</v>
      </c>
      <c r="C8" s="43">
        <v>3112.56</v>
      </c>
      <c r="D8" s="40" t="s">
        <v>4</v>
      </c>
      <c r="E8" s="43">
        <v>34584</v>
      </c>
    </row>
    <row r="9" spans="1:5" x14ac:dyDescent="0.25">
      <c r="A9" s="46">
        <v>13</v>
      </c>
      <c r="B9" s="45" t="s">
        <v>82</v>
      </c>
      <c r="C9" s="43">
        <v>2142</v>
      </c>
      <c r="D9" s="40" t="s">
        <v>4</v>
      </c>
      <c r="E9" s="43">
        <v>1428</v>
      </c>
    </row>
    <row r="10" spans="1:5" x14ac:dyDescent="0.25">
      <c r="A10" s="46">
        <v>13</v>
      </c>
      <c r="B10" s="45" t="s">
        <v>30</v>
      </c>
      <c r="C10" s="43">
        <v>2022.08</v>
      </c>
      <c r="D10" s="40" t="s">
        <v>4</v>
      </c>
      <c r="E10" s="43">
        <v>1424</v>
      </c>
    </row>
    <row r="11" spans="1:5" x14ac:dyDescent="0.25">
      <c r="A11" s="46">
        <v>13</v>
      </c>
      <c r="B11" s="45" t="s">
        <v>30</v>
      </c>
      <c r="C11" s="43">
        <v>2022.08</v>
      </c>
      <c r="D11" s="40" t="s">
        <v>4</v>
      </c>
      <c r="E11" s="43">
        <v>1424</v>
      </c>
    </row>
    <row r="12" spans="1:5" x14ac:dyDescent="0.25">
      <c r="A12" s="46">
        <v>6</v>
      </c>
      <c r="B12" s="45" t="s">
        <v>28</v>
      </c>
      <c r="C12" s="43">
        <v>3237.44</v>
      </c>
      <c r="D12" s="40" t="s">
        <v>29</v>
      </c>
      <c r="E12" s="43">
        <v>4</v>
      </c>
    </row>
    <row r="13" spans="1:5" x14ac:dyDescent="0.25">
      <c r="A13" s="46">
        <v>5</v>
      </c>
      <c r="B13" s="45" t="s">
        <v>83</v>
      </c>
      <c r="C13" s="43">
        <v>794</v>
      </c>
      <c r="D13" s="40" t="s">
        <v>84</v>
      </c>
      <c r="E13" s="43">
        <v>10</v>
      </c>
    </row>
    <row r="14" spans="1:5" x14ac:dyDescent="0.25">
      <c r="A14" s="46">
        <v>5</v>
      </c>
      <c r="B14" s="45" t="s">
        <v>85</v>
      </c>
      <c r="C14" s="43">
        <v>222.82</v>
      </c>
      <c r="D14" s="40" t="s">
        <v>84</v>
      </c>
      <c r="E14" s="43">
        <v>1</v>
      </c>
    </row>
    <row r="15" spans="1:5" x14ac:dyDescent="0.25">
      <c r="A15" s="46">
        <v>5</v>
      </c>
      <c r="B15" s="45" t="s">
        <v>86</v>
      </c>
      <c r="C15" s="43">
        <v>230.61</v>
      </c>
      <c r="D15" s="40" t="s">
        <v>84</v>
      </c>
      <c r="E15" s="43">
        <v>1</v>
      </c>
    </row>
    <row r="16" spans="1:5" x14ac:dyDescent="0.25">
      <c r="A16" s="46">
        <v>6</v>
      </c>
      <c r="B16" s="45" t="s">
        <v>87</v>
      </c>
      <c r="C16" s="43">
        <v>3522.75</v>
      </c>
      <c r="D16" s="40" t="s">
        <v>5</v>
      </c>
      <c r="E16" s="43">
        <v>15</v>
      </c>
    </row>
    <row r="17" spans="1:5" x14ac:dyDescent="0.25">
      <c r="A17" s="46">
        <v>14</v>
      </c>
      <c r="B17" s="45" t="s">
        <v>88</v>
      </c>
      <c r="C17" s="43">
        <v>58307.24</v>
      </c>
      <c r="D17" s="40" t="s">
        <v>38</v>
      </c>
      <c r="E17" s="43">
        <v>29.25</v>
      </c>
    </row>
    <row r="18" spans="1:5" x14ac:dyDescent="0.25">
      <c r="A18" s="46">
        <v>6</v>
      </c>
      <c r="B18" s="45" t="s">
        <v>89</v>
      </c>
      <c r="C18" s="43">
        <v>697.08</v>
      </c>
      <c r="D18" s="40" t="s">
        <v>84</v>
      </c>
      <c r="E18" s="43">
        <v>3</v>
      </c>
    </row>
    <row r="19" spans="1:5" x14ac:dyDescent="0.25">
      <c r="A19" s="46">
        <v>5</v>
      </c>
      <c r="B19" s="45" t="s">
        <v>90</v>
      </c>
      <c r="C19" s="43">
        <v>1500</v>
      </c>
      <c r="D19" s="40" t="s">
        <v>91</v>
      </c>
      <c r="E19" s="43">
        <v>15</v>
      </c>
    </row>
    <row r="20" spans="1:5" x14ac:dyDescent="0.25">
      <c r="A20" s="46">
        <v>6</v>
      </c>
      <c r="B20" s="45" t="s">
        <v>92</v>
      </c>
      <c r="C20" s="43">
        <v>9745.5</v>
      </c>
      <c r="D20" s="40" t="s">
        <v>93</v>
      </c>
      <c r="E20" s="43">
        <v>1</v>
      </c>
    </row>
    <row r="21" spans="1:5" x14ac:dyDescent="0.25">
      <c r="A21" s="46">
        <v>5</v>
      </c>
      <c r="B21" s="45" t="s">
        <v>94</v>
      </c>
      <c r="C21" s="43">
        <v>385.59</v>
      </c>
      <c r="D21" s="40" t="s">
        <v>84</v>
      </c>
      <c r="E21" s="43">
        <v>1</v>
      </c>
    </row>
    <row r="22" spans="1:5" x14ac:dyDescent="0.25">
      <c r="A22" s="46">
        <v>14</v>
      </c>
      <c r="B22" s="45" t="s">
        <v>95</v>
      </c>
      <c r="C22" s="43">
        <v>271.60000000000002</v>
      </c>
      <c r="D22" s="40" t="s">
        <v>4</v>
      </c>
      <c r="E22" s="43">
        <v>15976.3</v>
      </c>
    </row>
    <row r="23" spans="1:5" x14ac:dyDescent="0.25">
      <c r="A23" s="46">
        <v>5</v>
      </c>
      <c r="B23" s="45" t="s">
        <v>96</v>
      </c>
      <c r="C23" s="43">
        <v>490</v>
      </c>
      <c r="D23" s="40" t="s">
        <v>84</v>
      </c>
      <c r="E23" s="43">
        <v>4</v>
      </c>
    </row>
    <row r="24" spans="1:5" x14ac:dyDescent="0.25">
      <c r="A24" s="46">
        <v>5</v>
      </c>
      <c r="B24" s="45" t="s">
        <v>97</v>
      </c>
      <c r="C24" s="43">
        <v>1394.16</v>
      </c>
      <c r="D24" s="40" t="s">
        <v>84</v>
      </c>
      <c r="E24" s="43">
        <v>6</v>
      </c>
    </row>
    <row r="25" spans="1:5" x14ac:dyDescent="0.25">
      <c r="A25" s="46">
        <v>10</v>
      </c>
      <c r="B25" s="45" t="s">
        <v>98</v>
      </c>
      <c r="C25" s="43">
        <v>1102.08</v>
      </c>
      <c r="D25" s="40" t="s">
        <v>5</v>
      </c>
      <c r="E25" s="43">
        <v>4</v>
      </c>
    </row>
    <row r="26" spans="1:5" x14ac:dyDescent="0.25">
      <c r="A26" s="46">
        <v>10</v>
      </c>
      <c r="B26" s="45" t="s">
        <v>99</v>
      </c>
      <c r="C26" s="43">
        <v>326.52999999999997</v>
      </c>
      <c r="D26" s="40" t="s">
        <v>84</v>
      </c>
      <c r="E26" s="43">
        <v>1</v>
      </c>
    </row>
    <row r="27" spans="1:5" x14ac:dyDescent="0.25">
      <c r="A27" s="46">
        <v>5</v>
      </c>
      <c r="B27" s="45" t="s">
        <v>42</v>
      </c>
      <c r="C27" s="43">
        <v>2069.96</v>
      </c>
      <c r="D27" s="40" t="s">
        <v>84</v>
      </c>
      <c r="E27" s="43">
        <v>2</v>
      </c>
    </row>
    <row r="28" spans="1:5" x14ac:dyDescent="0.25">
      <c r="A28" s="46">
        <v>5</v>
      </c>
      <c r="B28" s="45" t="s">
        <v>100</v>
      </c>
      <c r="C28" s="43">
        <v>2884.15</v>
      </c>
      <c r="D28" s="40" t="s">
        <v>84</v>
      </c>
      <c r="E28" s="43">
        <v>1</v>
      </c>
    </row>
    <row r="29" spans="1:5" x14ac:dyDescent="0.25">
      <c r="A29" s="46">
        <v>5</v>
      </c>
      <c r="B29" s="45" t="s">
        <v>40</v>
      </c>
      <c r="C29" s="43">
        <v>953.09</v>
      </c>
      <c r="D29" s="40" t="s">
        <v>4</v>
      </c>
      <c r="E29" s="43">
        <v>1.5</v>
      </c>
    </row>
    <row r="30" spans="1:5" x14ac:dyDescent="0.25">
      <c r="A30" s="46">
        <v>6</v>
      </c>
      <c r="B30" s="45" t="s">
        <v>101</v>
      </c>
      <c r="C30" s="43">
        <v>1219.98</v>
      </c>
      <c r="D30" s="40" t="s">
        <v>84</v>
      </c>
      <c r="E30" s="43">
        <v>2</v>
      </c>
    </row>
    <row r="31" spans="1:5" x14ac:dyDescent="0.25">
      <c r="A31" s="46">
        <v>6</v>
      </c>
      <c r="B31" s="45" t="s">
        <v>102</v>
      </c>
      <c r="C31" s="43">
        <v>954.41</v>
      </c>
      <c r="D31" s="40" t="s">
        <v>84</v>
      </c>
      <c r="E31" s="43">
        <v>1</v>
      </c>
    </row>
    <row r="32" spans="1:5" x14ac:dyDescent="0.25">
      <c r="A32" s="46">
        <v>6</v>
      </c>
      <c r="B32" s="45" t="s">
        <v>103</v>
      </c>
      <c r="C32" s="43">
        <v>11017.7</v>
      </c>
      <c r="D32" s="40" t="s">
        <v>84</v>
      </c>
      <c r="E32" s="43">
        <v>8</v>
      </c>
    </row>
    <row r="33" spans="1:5" x14ac:dyDescent="0.25">
      <c r="A33" s="46">
        <v>5</v>
      </c>
      <c r="B33" s="45" t="s">
        <v>104</v>
      </c>
      <c r="C33" s="43">
        <v>967.75</v>
      </c>
      <c r="D33" s="40" t="s">
        <v>4</v>
      </c>
      <c r="E33" s="43">
        <v>1.3</v>
      </c>
    </row>
    <row r="34" spans="1:5" x14ac:dyDescent="0.25">
      <c r="A34" s="46">
        <v>6</v>
      </c>
      <c r="B34" s="45" t="s">
        <v>105</v>
      </c>
      <c r="C34" s="43">
        <v>9324.7999999999993</v>
      </c>
      <c r="D34" s="40" t="s">
        <v>5</v>
      </c>
      <c r="E34" s="43">
        <v>6.2</v>
      </c>
    </row>
    <row r="35" spans="1:5" x14ac:dyDescent="0.25">
      <c r="A35" s="46">
        <v>6</v>
      </c>
      <c r="B35" s="45" t="s">
        <v>106</v>
      </c>
      <c r="C35" s="43">
        <v>2082</v>
      </c>
      <c r="D35" s="40" t="s">
        <v>5</v>
      </c>
      <c r="E35" s="43">
        <v>1.2</v>
      </c>
    </row>
    <row r="36" spans="1:5" x14ac:dyDescent="0.25">
      <c r="A36" s="46">
        <v>6</v>
      </c>
      <c r="B36" s="45" t="s">
        <v>107</v>
      </c>
      <c r="C36" s="43">
        <v>4196</v>
      </c>
      <c r="D36" s="40" t="s">
        <v>5</v>
      </c>
      <c r="E36" s="43">
        <v>2</v>
      </c>
    </row>
    <row r="37" spans="1:5" x14ac:dyDescent="0.25">
      <c r="A37" s="46">
        <v>6</v>
      </c>
      <c r="B37" s="45" t="s">
        <v>108</v>
      </c>
      <c r="C37" s="43">
        <v>2871</v>
      </c>
      <c r="D37" s="40" t="s">
        <v>5</v>
      </c>
      <c r="E37" s="43">
        <v>3</v>
      </c>
    </row>
    <row r="38" spans="1:5" x14ac:dyDescent="0.25">
      <c r="A38" s="46">
        <v>12</v>
      </c>
      <c r="B38" s="45" t="s">
        <v>109</v>
      </c>
      <c r="C38" s="43">
        <v>27667.200000000001</v>
      </c>
      <c r="D38" s="40" t="s">
        <v>4</v>
      </c>
      <c r="E38" s="43">
        <v>34584</v>
      </c>
    </row>
    <row r="39" spans="1:5" x14ac:dyDescent="0.25">
      <c r="A39" s="46">
        <v>12</v>
      </c>
      <c r="B39" s="45" t="s">
        <v>110</v>
      </c>
      <c r="C39" s="43">
        <v>31125.599999999999</v>
      </c>
      <c r="D39" s="40" t="s">
        <v>4</v>
      </c>
      <c r="E39" s="43">
        <v>34584</v>
      </c>
    </row>
    <row r="40" spans="1:5" x14ac:dyDescent="0.25">
      <c r="A40" s="46">
        <v>11</v>
      </c>
      <c r="B40" s="45" t="s">
        <v>111</v>
      </c>
      <c r="C40" s="43">
        <v>7954.32</v>
      </c>
      <c r="D40" s="40" t="s">
        <v>4</v>
      </c>
      <c r="E40" s="43">
        <v>34584</v>
      </c>
    </row>
    <row r="41" spans="1:5" x14ac:dyDescent="0.25">
      <c r="A41" s="46">
        <v>11</v>
      </c>
      <c r="B41" s="45" t="s">
        <v>112</v>
      </c>
      <c r="C41" s="43">
        <v>7262.64</v>
      </c>
      <c r="D41" s="40" t="s">
        <v>4</v>
      </c>
      <c r="E41" s="43">
        <v>34584</v>
      </c>
    </row>
    <row r="42" spans="1:5" x14ac:dyDescent="0.25">
      <c r="A42" s="46">
        <v>2</v>
      </c>
      <c r="B42" s="45" t="s">
        <v>113</v>
      </c>
      <c r="C42" s="43">
        <v>49371.41</v>
      </c>
      <c r="D42" s="40" t="s">
        <v>4</v>
      </c>
      <c r="E42" s="43">
        <v>31051.200000000001</v>
      </c>
    </row>
    <row r="43" spans="1:5" x14ac:dyDescent="0.25">
      <c r="A43" s="46">
        <v>2</v>
      </c>
      <c r="B43" s="45" t="s">
        <v>114</v>
      </c>
      <c r="C43" s="43">
        <v>51133.43</v>
      </c>
      <c r="D43" s="40" t="s">
        <v>4</v>
      </c>
      <c r="E43" s="43">
        <v>30803.27</v>
      </c>
    </row>
    <row r="44" spans="1:5" x14ac:dyDescent="0.25">
      <c r="A44" s="46">
        <v>14</v>
      </c>
      <c r="B44" s="45" t="s">
        <v>115</v>
      </c>
      <c r="C44" s="43">
        <v>83318.62</v>
      </c>
      <c r="D44" s="40" t="s">
        <v>4</v>
      </c>
      <c r="E44" s="43">
        <v>34007.599999999999</v>
      </c>
    </row>
    <row r="45" spans="1:5" x14ac:dyDescent="0.25">
      <c r="A45" s="46">
        <v>14</v>
      </c>
      <c r="B45" s="45" t="s">
        <v>116</v>
      </c>
      <c r="C45" s="43">
        <v>84730.8</v>
      </c>
      <c r="D45" s="40" t="s">
        <v>4</v>
      </c>
      <c r="E45" s="43">
        <v>34584</v>
      </c>
    </row>
    <row r="46" spans="1:5" x14ac:dyDescent="0.25">
      <c r="A46" s="46">
        <v>5</v>
      </c>
      <c r="B46" s="45" t="s">
        <v>117</v>
      </c>
      <c r="C46" s="43">
        <v>2988</v>
      </c>
      <c r="D46" s="40" t="s">
        <v>5</v>
      </c>
      <c r="E46" s="43">
        <v>120</v>
      </c>
    </row>
    <row r="47" spans="1:5" x14ac:dyDescent="0.25">
      <c r="A47" s="46">
        <v>1</v>
      </c>
      <c r="B47" s="45" t="s">
        <v>118</v>
      </c>
      <c r="C47" s="43">
        <v>130035.84</v>
      </c>
      <c r="D47" s="40" t="s">
        <v>4</v>
      </c>
      <c r="E47" s="43">
        <v>34584</v>
      </c>
    </row>
    <row r="48" spans="1:5" x14ac:dyDescent="0.25">
      <c r="A48" s="46">
        <v>1</v>
      </c>
      <c r="B48" s="45" t="s">
        <v>119</v>
      </c>
      <c r="C48" s="43">
        <v>136606.79999999999</v>
      </c>
      <c r="D48" s="40" t="s">
        <v>4</v>
      </c>
      <c r="E48" s="43">
        <v>34584</v>
      </c>
    </row>
    <row r="49" spans="1:5" x14ac:dyDescent="0.25">
      <c r="A49" s="46">
        <v>5</v>
      </c>
      <c r="B49" s="45" t="s">
        <v>41</v>
      </c>
      <c r="C49" s="43">
        <v>240.9</v>
      </c>
      <c r="D49" s="40" t="s">
        <v>84</v>
      </c>
      <c r="E49" s="43">
        <v>1</v>
      </c>
    </row>
    <row r="50" spans="1:5" x14ac:dyDescent="0.25">
      <c r="A50" s="46">
        <v>6</v>
      </c>
      <c r="B50" s="45" t="s">
        <v>37</v>
      </c>
      <c r="C50" s="43">
        <v>359.2</v>
      </c>
      <c r="D50" s="40" t="s">
        <v>84</v>
      </c>
      <c r="E50" s="43">
        <v>2</v>
      </c>
    </row>
    <row r="51" spans="1:5" x14ac:dyDescent="0.25">
      <c r="A51" s="46">
        <v>5</v>
      </c>
      <c r="B51" s="45" t="s">
        <v>120</v>
      </c>
      <c r="C51" s="43">
        <v>252.7</v>
      </c>
      <c r="D51" s="40" t="s">
        <v>4</v>
      </c>
      <c r="E51" s="43">
        <v>0.6</v>
      </c>
    </row>
    <row r="52" spans="1:5" x14ac:dyDescent="0.25">
      <c r="A52" s="46">
        <v>5</v>
      </c>
      <c r="B52" s="45" t="s">
        <v>121</v>
      </c>
      <c r="C52" s="43">
        <v>906.54</v>
      </c>
      <c r="D52" s="40" t="s">
        <v>122</v>
      </c>
      <c r="E52" s="43">
        <v>2</v>
      </c>
    </row>
    <row r="53" spans="1:5" x14ac:dyDescent="0.25">
      <c r="A53" s="46">
        <v>10</v>
      </c>
      <c r="B53" s="45" t="s">
        <v>33</v>
      </c>
      <c r="C53" s="43">
        <v>1299.6400000000001</v>
      </c>
      <c r="D53" s="40" t="s">
        <v>84</v>
      </c>
      <c r="E53" s="43">
        <v>4</v>
      </c>
    </row>
    <row r="54" spans="1:5" x14ac:dyDescent="0.25">
      <c r="A54" s="46">
        <v>10</v>
      </c>
      <c r="B54" s="45" t="s">
        <v>123</v>
      </c>
      <c r="C54" s="43">
        <v>122.82</v>
      </c>
      <c r="D54" s="40" t="s">
        <v>5</v>
      </c>
      <c r="E54" s="43">
        <v>6</v>
      </c>
    </row>
    <row r="55" spans="1:5" x14ac:dyDescent="0.25">
      <c r="A55" s="46">
        <v>4</v>
      </c>
      <c r="B55" s="45" t="s">
        <v>124</v>
      </c>
      <c r="C55" s="43">
        <v>2766.72</v>
      </c>
      <c r="D55" s="40" t="s">
        <v>4</v>
      </c>
      <c r="E55" s="43">
        <v>34584</v>
      </c>
    </row>
    <row r="56" spans="1:5" x14ac:dyDescent="0.25">
      <c r="A56" s="46">
        <v>4</v>
      </c>
      <c r="B56" s="45" t="s">
        <v>125</v>
      </c>
      <c r="C56" s="43">
        <v>3112.56</v>
      </c>
      <c r="D56" s="40" t="s">
        <v>4</v>
      </c>
      <c r="E56" s="43">
        <v>34584</v>
      </c>
    </row>
    <row r="57" spans="1:5" x14ac:dyDescent="0.25">
      <c r="A57" s="46">
        <v>4</v>
      </c>
      <c r="B57" s="45" t="s">
        <v>126</v>
      </c>
      <c r="C57" s="43">
        <v>13141.92</v>
      </c>
      <c r="D57" s="40" t="s">
        <v>4</v>
      </c>
      <c r="E57" s="43">
        <v>34584</v>
      </c>
    </row>
    <row r="58" spans="1:5" x14ac:dyDescent="0.25">
      <c r="A58" s="46">
        <v>4</v>
      </c>
      <c r="B58" s="45" t="s">
        <v>127</v>
      </c>
      <c r="C58" s="43">
        <v>13141.92</v>
      </c>
      <c r="D58" s="40" t="s">
        <v>4</v>
      </c>
      <c r="E58" s="43">
        <v>34584</v>
      </c>
    </row>
    <row r="59" spans="1:5" x14ac:dyDescent="0.25">
      <c r="A59" s="46">
        <v>5</v>
      </c>
      <c r="B59" s="45" t="s">
        <v>34</v>
      </c>
      <c r="C59" s="43">
        <v>173.86</v>
      </c>
      <c r="D59" s="40" t="s">
        <v>84</v>
      </c>
      <c r="E59" s="43">
        <v>2</v>
      </c>
    </row>
    <row r="60" spans="1:5" x14ac:dyDescent="0.25">
      <c r="A60" s="46">
        <v>6</v>
      </c>
      <c r="B60" s="45" t="s">
        <v>31</v>
      </c>
      <c r="C60" s="43">
        <v>810.42</v>
      </c>
      <c r="D60" s="40" t="s">
        <v>32</v>
      </c>
      <c r="E60" s="43">
        <v>3</v>
      </c>
    </row>
    <row r="61" spans="1:5" ht="15.75" thickBot="1" x14ac:dyDescent="0.3">
      <c r="B61" s="35"/>
      <c r="C61" s="36">
        <v>930913.69999999984</v>
      </c>
      <c r="D61" s="39"/>
      <c r="E61" s="37"/>
    </row>
  </sheetData>
  <autoFilter ref="A3:E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5" sqref="H25"/>
    </sheetView>
  </sheetViews>
  <sheetFormatPr defaultRowHeight="15" x14ac:dyDescent="0.25"/>
  <cols>
    <col min="2" max="3" width="14" customWidth="1"/>
    <col min="4" max="5" width="18" customWidth="1"/>
  </cols>
  <sheetData>
    <row r="1" spans="1:8" ht="16.5" x14ac:dyDescent="0.25">
      <c r="A1" s="67" t="s">
        <v>49</v>
      </c>
      <c r="B1" s="67"/>
      <c r="C1" s="67"/>
      <c r="D1" s="67"/>
      <c r="E1" s="67"/>
      <c r="F1" s="67"/>
      <c r="G1" s="67"/>
      <c r="H1" s="67"/>
    </row>
    <row r="2" spans="1:8" x14ac:dyDescent="0.25">
      <c r="A2" s="47"/>
      <c r="B2" s="47"/>
      <c r="C2" s="47"/>
      <c r="D2" s="47"/>
      <c r="E2" s="47"/>
      <c r="F2" s="47"/>
      <c r="G2" s="47"/>
      <c r="H2" s="47"/>
    </row>
    <row r="3" spans="1:8" ht="25.5" x14ac:dyDescent="0.25">
      <c r="A3" s="48" t="s">
        <v>50</v>
      </c>
      <c r="B3" s="62" t="s">
        <v>51</v>
      </c>
      <c r="C3" s="63"/>
      <c r="D3" s="48" t="s">
        <v>52</v>
      </c>
      <c r="E3" s="48" t="s">
        <v>53</v>
      </c>
      <c r="F3" s="48" t="s">
        <v>54</v>
      </c>
      <c r="G3" s="49" t="s">
        <v>55</v>
      </c>
      <c r="H3" s="49" t="s">
        <v>56</v>
      </c>
    </row>
    <row r="4" spans="1:8" x14ac:dyDescent="0.25">
      <c r="A4" s="50" t="s">
        <v>57</v>
      </c>
      <c r="B4" s="51" t="s">
        <v>58</v>
      </c>
      <c r="C4" s="68" t="s">
        <v>59</v>
      </c>
      <c r="D4" s="68"/>
      <c r="E4" s="68"/>
      <c r="F4" s="68"/>
      <c r="G4" s="68"/>
      <c r="H4" s="69"/>
    </row>
    <row r="5" spans="1:8" x14ac:dyDescent="0.25">
      <c r="A5" s="48" t="s">
        <v>60</v>
      </c>
      <c r="B5" s="62" t="s">
        <v>61</v>
      </c>
      <c r="C5" s="63"/>
      <c r="D5" s="52">
        <v>120465.59</v>
      </c>
      <c r="E5" s="52">
        <v>117541.19</v>
      </c>
      <c r="F5" s="53">
        <v>97.57</v>
      </c>
      <c r="G5" s="54" t="s">
        <v>62</v>
      </c>
      <c r="H5" s="54" t="s">
        <v>63</v>
      </c>
    </row>
    <row r="6" spans="1:8" x14ac:dyDescent="0.25">
      <c r="A6" s="48" t="s">
        <v>60</v>
      </c>
      <c r="B6" s="62" t="s">
        <v>61</v>
      </c>
      <c r="C6" s="63"/>
      <c r="D6" s="52">
        <v>139867.94</v>
      </c>
      <c r="E6" s="52">
        <v>168705.21</v>
      </c>
      <c r="F6" s="53">
        <v>120.62</v>
      </c>
      <c r="G6" s="54" t="s">
        <v>64</v>
      </c>
      <c r="H6" s="54" t="s">
        <v>63</v>
      </c>
    </row>
    <row r="7" spans="1:8" x14ac:dyDescent="0.25">
      <c r="A7" s="48" t="s">
        <v>60</v>
      </c>
      <c r="B7" s="62" t="s">
        <v>61</v>
      </c>
      <c r="C7" s="63"/>
      <c r="D7" s="52">
        <v>141162.23999999999</v>
      </c>
      <c r="E7" s="52">
        <v>155128.76999999999</v>
      </c>
      <c r="F7" s="53">
        <v>109.89</v>
      </c>
      <c r="G7" s="54" t="s">
        <v>65</v>
      </c>
      <c r="H7" s="54" t="s">
        <v>63</v>
      </c>
    </row>
    <row r="8" spans="1:8" x14ac:dyDescent="0.25">
      <c r="A8" s="48" t="s">
        <v>60</v>
      </c>
      <c r="B8" s="62" t="s">
        <v>61</v>
      </c>
      <c r="C8" s="63"/>
      <c r="D8" s="52">
        <v>139914.07</v>
      </c>
      <c r="E8" s="52">
        <v>130541.36</v>
      </c>
      <c r="F8" s="53">
        <v>93.3</v>
      </c>
      <c r="G8" s="54" t="s">
        <v>66</v>
      </c>
      <c r="H8" s="54" t="s">
        <v>63</v>
      </c>
    </row>
    <row r="9" spans="1:8" x14ac:dyDescent="0.25">
      <c r="A9" s="48" t="s">
        <v>60</v>
      </c>
      <c r="B9" s="62" t="s">
        <v>61</v>
      </c>
      <c r="C9" s="63"/>
      <c r="D9" s="52">
        <v>138693.24</v>
      </c>
      <c r="E9" s="52">
        <v>143309.29999999999</v>
      </c>
      <c r="F9" s="53">
        <v>103.33</v>
      </c>
      <c r="G9" s="54" t="s">
        <v>67</v>
      </c>
      <c r="H9" s="54" t="s">
        <v>63</v>
      </c>
    </row>
    <row r="10" spans="1:8" x14ac:dyDescent="0.25">
      <c r="A10" s="48" t="s">
        <v>60</v>
      </c>
      <c r="B10" s="62" t="s">
        <v>61</v>
      </c>
      <c r="C10" s="63"/>
      <c r="D10" s="52">
        <v>139505.82999999999</v>
      </c>
      <c r="E10" s="52">
        <v>119712.71</v>
      </c>
      <c r="F10" s="53">
        <v>85.81</v>
      </c>
      <c r="G10" s="54" t="s">
        <v>68</v>
      </c>
      <c r="H10" s="54" t="s">
        <v>63</v>
      </c>
    </row>
    <row r="11" spans="1:8" x14ac:dyDescent="0.25">
      <c r="A11" s="48" t="s">
        <v>60</v>
      </c>
      <c r="B11" s="62" t="s">
        <v>61</v>
      </c>
      <c r="C11" s="63"/>
      <c r="D11" s="52">
        <v>144532.56</v>
      </c>
      <c r="E11" s="52">
        <v>164047.75</v>
      </c>
      <c r="F11" s="53">
        <v>113.5</v>
      </c>
      <c r="G11" s="54" t="s">
        <v>69</v>
      </c>
      <c r="H11" s="54" t="s">
        <v>63</v>
      </c>
    </row>
    <row r="12" spans="1:8" x14ac:dyDescent="0.25">
      <c r="A12" s="48" t="s">
        <v>60</v>
      </c>
      <c r="B12" s="62" t="s">
        <v>61</v>
      </c>
      <c r="C12" s="63"/>
      <c r="D12" s="52">
        <v>145596.03</v>
      </c>
      <c r="E12" s="52">
        <v>152561.82</v>
      </c>
      <c r="F12" s="53">
        <v>104.78</v>
      </c>
      <c r="G12" s="54" t="s">
        <v>70</v>
      </c>
      <c r="H12" s="54" t="s">
        <v>63</v>
      </c>
    </row>
    <row r="13" spans="1:8" x14ac:dyDescent="0.25">
      <c r="A13" s="48" t="s">
        <v>60</v>
      </c>
      <c r="B13" s="62" t="s">
        <v>61</v>
      </c>
      <c r="C13" s="63"/>
      <c r="D13" s="52">
        <v>145596.03</v>
      </c>
      <c r="E13" s="52">
        <v>125879.8</v>
      </c>
      <c r="F13" s="53">
        <v>86.46</v>
      </c>
      <c r="G13" s="54" t="s">
        <v>71</v>
      </c>
      <c r="H13" s="54" t="s">
        <v>63</v>
      </c>
    </row>
    <row r="14" spans="1:8" x14ac:dyDescent="0.25">
      <c r="A14" s="48" t="s">
        <v>60</v>
      </c>
      <c r="B14" s="62" t="s">
        <v>61</v>
      </c>
      <c r="C14" s="63"/>
      <c r="D14" s="52">
        <v>145732.31</v>
      </c>
      <c r="E14" s="52">
        <v>131580.91</v>
      </c>
      <c r="F14" s="53">
        <v>90.29</v>
      </c>
      <c r="G14" s="54" t="s">
        <v>72</v>
      </c>
      <c r="H14" s="54" t="s">
        <v>63</v>
      </c>
    </row>
    <row r="15" spans="1:8" x14ac:dyDescent="0.25">
      <c r="A15" s="48" t="s">
        <v>60</v>
      </c>
      <c r="B15" s="62" t="s">
        <v>61</v>
      </c>
      <c r="C15" s="63"/>
      <c r="D15" s="52">
        <v>146069.78</v>
      </c>
      <c r="E15" s="52">
        <v>128485</v>
      </c>
      <c r="F15" s="53">
        <v>87.96</v>
      </c>
      <c r="G15" s="54" t="s">
        <v>73</v>
      </c>
      <c r="H15" s="54" t="s">
        <v>63</v>
      </c>
    </row>
    <row r="16" spans="1:8" x14ac:dyDescent="0.25">
      <c r="A16" s="48" t="s">
        <v>60</v>
      </c>
      <c r="B16" s="62" t="s">
        <v>61</v>
      </c>
      <c r="C16" s="63"/>
      <c r="D16" s="52">
        <v>145786.74</v>
      </c>
      <c r="E16" s="52">
        <v>169283.02</v>
      </c>
      <c r="F16" s="53">
        <v>116.12</v>
      </c>
      <c r="G16" s="54" t="s">
        <v>74</v>
      </c>
      <c r="H16" s="54" t="s">
        <v>63</v>
      </c>
    </row>
    <row r="17" spans="1:8" x14ac:dyDescent="0.25">
      <c r="A17" s="64" t="s">
        <v>75</v>
      </c>
      <c r="B17" s="65"/>
      <c r="C17" s="66"/>
      <c r="D17" s="55">
        <v>1692922.36</v>
      </c>
      <c r="E17" s="55">
        <v>1706776.84</v>
      </c>
      <c r="F17" s="56">
        <v>100.82</v>
      </c>
      <c r="G17" s="54" t="s">
        <v>57</v>
      </c>
      <c r="H17" s="54" t="s">
        <v>57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17</vt:lpstr>
      <vt:lpstr>Работы 2019</vt:lpstr>
      <vt:lpstr>Справка</vt:lpstr>
      <vt:lpstr>'Гагарина, д. 17'!Область_печати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2018-03-05T06:01:57Z</cp:lastPrinted>
  <dcterms:created xsi:type="dcterms:W3CDTF">2016-03-18T02:51:51Z</dcterms:created>
  <dcterms:modified xsi:type="dcterms:W3CDTF">2020-03-18T03:55:54Z</dcterms:modified>
</cp:coreProperties>
</file>