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320" windowHeight="9210"/>
  </bookViews>
  <sheets>
    <sheet name="Осетровка, д. 30" sheetId="1" r:id="rId1"/>
    <sheet name="Работы 2019 " sheetId="3" r:id="rId2"/>
    <sheet name="Справка" sheetId="4" r:id="rId3"/>
  </sheets>
  <definedNames>
    <definedName name="_xlnm._FilterDatabase" localSheetId="1" hidden="1">'Работы 2019 '!$A$3:$E$37</definedName>
    <definedName name="_xlnm.Print_Area" localSheetId="0">'Осетровка, д. 30'!$A$1:$E$61</definedName>
  </definedNames>
  <calcPr calcId="144525"/>
</workbook>
</file>

<file path=xl/calcChain.xml><?xml version="1.0" encoding="utf-8"?>
<calcChain xmlns="http://schemas.openxmlformats.org/spreadsheetml/2006/main">
  <c r="B63" i="1" l="1"/>
  <c r="B65" i="1" l="1"/>
  <c r="B64" i="1"/>
  <c r="B8" i="1"/>
  <c r="B51" i="1" l="1"/>
  <c r="B48" i="1"/>
  <c r="B45" i="1"/>
  <c r="B29" i="1"/>
  <c r="B33" i="1"/>
  <c r="B22" i="1"/>
  <c r="B19" i="1"/>
  <c r="B16" i="1"/>
  <c r="B13" i="1"/>
  <c r="B10" i="1"/>
  <c r="B9" i="1" s="1"/>
  <c r="B11" i="1" s="1"/>
  <c r="B61" i="1"/>
  <c r="B62" i="1" l="1"/>
  <c r="B60" i="1"/>
  <c r="H62" i="1" l="1"/>
</calcChain>
</file>

<file path=xl/sharedStrings.xml><?xml version="1.0" encoding="utf-8"?>
<sst xmlns="http://schemas.openxmlformats.org/spreadsheetml/2006/main" count="265" uniqueCount="114">
  <si>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</si>
  <si>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</si>
  <si>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</si>
  <si>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</si>
  <si>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</si>
  <si>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</si>
  <si>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</si>
  <si>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</si>
  <si>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</si>
  <si>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</si>
  <si>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</si>
  <si>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</si>
  <si>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</si>
  <si>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</si>
  <si>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</si>
  <si>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</si>
  <si>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</si>
  <si>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</si>
  <si>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</si>
  <si>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</si>
  <si>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</si>
  <si>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</si>
  <si>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</si>
  <si>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</si>
  <si>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</si>
  <si>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</si>
  <si>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</si>
  <si>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</si>
  <si>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Адрес: мкр. Осетровка, д. 30</t>
  </si>
  <si>
    <t>замена эл. лампочки накаливания</t>
  </si>
  <si>
    <t>Наименование работ</t>
  </si>
  <si>
    <t>Сумма</t>
  </si>
  <si>
    <t>Ед.изм</t>
  </si>
  <si>
    <t>Кол-во</t>
  </si>
  <si>
    <t>осмотр подвала</t>
  </si>
  <si>
    <t>раз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</si>
  <si>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</si>
  <si>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</si>
  <si>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ОСЕТРОВКА мкр д.30 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</si>
  <si>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</si>
  <si>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</si>
  <si>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</t>
  </si>
  <si>
    <t>Гор. вода потр.при содер.общего имущ-ва  в МКД 3,4 кв.2019г.</t>
  </si>
  <si>
    <t>Организация мест накоп.ртуть сод-х ламп 3,4 кв. 2019г. К=0,6</t>
  </si>
  <si>
    <t>Подготовка т/у  780</t>
  </si>
  <si>
    <t>т\у</t>
  </si>
  <si>
    <t>Ремонт задвижек для всех диам. без снятия</t>
  </si>
  <si>
    <t>шт.</t>
  </si>
  <si>
    <t>Смена задвижек д. до 80 мм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</si>
  <si>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</si>
  <si>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</si>
  <si>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</si>
  <si>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</si>
  <si>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</si>
  <si>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</si>
  <si>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</si>
  <si>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</si>
  <si>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</si>
  <si>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</si>
  <si>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</si>
  <si>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</si>
  <si>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завоз песка в песочницу</t>
  </si>
  <si>
    <t>м3</t>
  </si>
  <si>
    <t>изготовление и установка песочницы</t>
  </si>
  <si>
    <t>изготовление сиденья на качели</t>
  </si>
  <si>
    <t>ремонт деревянной лавочки</t>
  </si>
  <si>
    <t>ремонт задвижек д.100</t>
  </si>
  <si>
    <t>ремонт задвижек д.80</t>
  </si>
  <si>
    <t>ремонт межпанельных швов</t>
  </si>
  <si>
    <t>1м</t>
  </si>
  <si>
    <t>ремонт межпанельных швов ж\д с применением монтажной пены</t>
  </si>
  <si>
    <t>установка урн у подъездов</t>
  </si>
  <si>
    <t>Общий итог</t>
  </si>
  <si>
    <t>Справка об уровне сбора платы за жилое помещение по состоянию на 11.02.2020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</si>
  <si>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</si>
  <si>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</si>
  <si>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</si>
  <si>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</si>
  <si>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</si>
  <si>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</si>
  <si>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</si>
  <si>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</si>
  <si>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</si>
  <si>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</si>
  <si>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10</t>
  </si>
  <si>
    <t>ОСЕТРОВКА мкр д.30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</si>
  <si>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</si>
  <si>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</si>
  <si>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</si>
  <si>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</si>
  <si>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</si>
  <si>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</si>
  <si>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</si>
  <si>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</si>
  <si>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</si>
  <si>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</si>
  <si>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</si>
  <si>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</si>
  <si>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</si>
  <si>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</si>
  <si>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</si>
  <si>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период: 01.01.2019-31.12.2019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</si>
  <si>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</si>
  <si>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</si>
  <si>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</si>
  <si>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</si>
  <si>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Сальдо начальное на 01.01.2019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</si>
  <si>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</si>
  <si>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</si>
  <si>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</si>
  <si>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</si>
  <si>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>Электрическая энергия потр.при содержании общего имущ.МКД 3,4 кв 2019 г</t>
  </si>
  <si>
    <t>Электрическая энергия потр.при содержании общего имущ.МКД 1,2 кв. 2019 г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</si>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</sst>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6" applyNumberFormat="0" applyAlignment="0" applyProtection="0"/>
    <xf numFmtId="0" fontId="20" fillId="2" borderId="6" applyNumberFormat="0" applyAlignment="0" applyProtection="0"/>
    <xf numFmtId="0" fontId="21" fillId="0" borderId="7" applyNumberFormat="0" applyFill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4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</cellStyleXfs>
  <cellXfs count="6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/>
    <xf numFmtId="164" fontId="4" fillId="0" borderId="0" xfId="1" applyFont="1" applyFill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164" fontId="6" fillId="0" borderId="2" xfId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/>
    </xf>
    <xf numFmtId="164" fontId="11" fillId="0" borderId="2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/>
    <xf numFmtId="0" fontId="0" fillId="3" borderId="2" xfId="0" applyFill="1" applyBorder="1"/>
    <xf numFmtId="0" fontId="28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4" fontId="0" fillId="3" borderId="2" xfId="0" applyNumberFormat="1" applyFill="1" applyBorder="1"/>
    <xf numFmtId="4" fontId="0" fillId="0" borderId="0" xfId="0" applyNumberFormat="1"/>
    <xf numFmtId="0" fontId="10" fillId="3" borderId="2" xfId="0" applyFont="1" applyFill="1" applyBorder="1"/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horizontal="center"/>
    </xf>
    <xf numFmtId="4" fontId="0" fillId="0" borderId="2" xfId="0" applyNumberFormat="1" applyFill="1" applyBorder="1"/>
    <xf numFmtId="4" fontId="28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 wrapText="1"/>
    </xf>
    <xf numFmtId="4" fontId="11" fillId="0" borderId="2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164" fontId="4" fillId="0" borderId="15" xfId="1" applyFont="1" applyFill="1" applyBorder="1" applyAlignment="1">
      <alignment horizontal="center" vertical="center"/>
    </xf>
    <xf numFmtId="164" fontId="4" fillId="0" borderId="16" xfId="1" applyFont="1" applyFill="1" applyBorder="1" applyAlignment="1">
      <alignment horizontal="center" vertical="center"/>
    </xf>
    <xf numFmtId="164" fontId="4" fillId="0" borderId="17" xfId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1" xfId="0" applyNumberFormat="1" applyFont="1" applyFill="1" applyBorder="1" applyAlignment="1" applyProtection="1">
      <alignment horizontal="center" vertical="top" wrapText="1"/>
    </xf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13" xfId="0" applyNumberFormat="1" applyFont="1" applyFill="1" applyBorder="1" applyAlignment="1" applyProtection="1">
      <alignment horizontal="center" vertical="top" wrapText="1"/>
    </xf>
    <xf numFmtId="4" fontId="27" fillId="0" borderId="11" xfId="0" applyNumberFormat="1" applyFont="1" applyFill="1" applyBorder="1" applyAlignment="1" applyProtection="1">
      <alignment horizontal="center" vertical="top" wrapText="1"/>
    </xf>
    <xf numFmtId="2" fontId="27" fillId="0" borderId="11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4" fontId="27" fillId="0" borderId="11" xfId="0" applyNumberFormat="1" applyFont="1" applyFill="1" applyBorder="1" applyAlignment="1" applyProtection="1">
      <alignment horizontal="center" vertical="center" wrapText="1"/>
    </xf>
    <xf numFmtId="2" fontId="27" fillId="0" borderId="11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5"/>
  <sheetViews>
    <sheetView tabSelected="1" workbookViewId="0">
      <pane ySplit="3" topLeftCell="A4" activePane="bottomLeft" state="frozen"/>
      <selection pane="bottomLeft" activeCell="C69" sqref="C69"/>
    </sheetView>
  </sheetViews>
  <sheetFormatPr defaultRowHeight="15" x14ac:dyDescent="0.25"/>
  <cols>
    <col min="1" max="1" width="76.85546875" style="7" customWidth="1"/>
    <col min="2" max="2" width="19.5703125" style="9" customWidth="1"/>
    <col min="3" max="3" width="12.5703125" style="21" customWidth="1"/>
    <col min="4" max="4" width="15.42578125" style="21" customWidth="1"/>
    <col min="5" max="5" width="0" style="1" hidden="1" customWidth="1"/>
    <col min="6" max="7" width="9.140625" style="1"/>
    <col min="8" max="8" width="10.28515625" style="1" customWidth="1"/>
    <col min="9" max="16384" width="9.140625" style="1"/>
  </cols>
  <sheetData>
    <row r="1" spans="1:4" ht="43.5" customHeight="1" x14ac:dyDescent="0.25">
      <c r="A1" s="44" t="s">
        <v>0</v>
      </c>
      <c r="B1" s="44"/>
      <c r="C1" s="44"/>
      <c r="D1" s="44"/>
    </row>
    <row r="2" spans="1:4" ht="15.75" x14ac:dyDescent="0.25">
      <c r="A2" s="22" t="s">
        <v>28</v>
      </c>
      <c r="B2" s="46" t="s">
        <v>101</v>
      </c>
      <c r="C2" s="47"/>
      <c r="D2" s="48"/>
    </row>
    <row r="3" spans="1:4" ht="57" x14ac:dyDescent="0.25">
      <c r="A3" s="3" t="s">
        <v>1</v>
      </c>
      <c r="B3" s="10" t="s">
        <v>27</v>
      </c>
      <c r="C3" s="11" t="s">
        <v>2</v>
      </c>
      <c r="D3" s="10" t="s">
        <v>3</v>
      </c>
    </row>
    <row r="4" spans="1:4" x14ac:dyDescent="0.25">
      <c r="A4" s="3" t="s">
        <v>106</v>
      </c>
      <c r="B4" s="40">
        <v>976408.58319999999</v>
      </c>
      <c r="C4" s="49" t="s">
        <v>113</v>
      </c>
      <c r="D4" s="12"/>
    </row>
    <row r="5" spans="1:4" x14ac:dyDescent="0.25">
      <c r="A5" s="45" t="s">
        <v>36</v>
      </c>
      <c r="B5" s="45"/>
      <c r="C5" s="45"/>
      <c r="D5" s="45"/>
    </row>
    <row r="6" spans="1:4" x14ac:dyDescent="0.25">
      <c r="A6" s="3" t="s">
        <v>102</v>
      </c>
      <c r="B6" s="40">
        <v>959697.5</v>
      </c>
      <c r="C6" s="49" t="s">
        <v>113</v>
      </c>
      <c r="D6" s="12"/>
    </row>
    <row r="7" spans="1:4" x14ac:dyDescent="0.25">
      <c r="A7" s="3" t="s">
        <v>103</v>
      </c>
      <c r="B7" s="40">
        <v>919549.61</v>
      </c>
      <c r="C7" s="49" t="s">
        <v>113</v>
      </c>
      <c r="D7" s="12"/>
    </row>
    <row r="8" spans="1:4" x14ac:dyDescent="0.25">
      <c r="A8" s="3" t="s">
        <v>104</v>
      </c>
      <c r="B8" s="40">
        <f>B7-B6</f>
        <v>-40147.890000000014</v>
      </c>
      <c r="C8" s="49" t="s">
        <v>113</v>
      </c>
      <c r="D8" s="12"/>
    </row>
    <row r="9" spans="1:4" x14ac:dyDescent="0.25">
      <c r="A9" s="3" t="s">
        <v>4</v>
      </c>
      <c r="B9" s="40">
        <f>B10</f>
        <v>4757.76</v>
      </c>
      <c r="C9" s="49" t="s">
        <v>113</v>
      </c>
      <c r="D9" s="12"/>
    </row>
    <row r="10" spans="1:4" ht="13.5" customHeight="1" x14ac:dyDescent="0.25">
      <c r="A10" s="13" t="s">
        <v>5</v>
      </c>
      <c r="B10" s="41">
        <f>396.48*12</f>
        <v>4757.76</v>
      </c>
      <c r="C10" s="15" t="s">
        <v>113</v>
      </c>
      <c r="D10" s="14"/>
    </row>
    <row r="11" spans="1:4" x14ac:dyDescent="0.25">
      <c r="A11" s="4" t="s">
        <v>105</v>
      </c>
      <c r="B11" s="37">
        <f>B6+B9</f>
        <v>964455.26</v>
      </c>
      <c r="C11" s="49" t="s">
        <v>113</v>
      </c>
      <c r="D11" s="15"/>
    </row>
    <row r="12" spans="1:4" x14ac:dyDescent="0.25">
      <c r="A12" s="43" t="s">
        <v>6</v>
      </c>
      <c r="B12" s="43"/>
      <c r="C12" s="43"/>
      <c r="D12" s="43"/>
    </row>
    <row r="13" spans="1:4" x14ac:dyDescent="0.25">
      <c r="A13" s="5" t="s">
        <v>10</v>
      </c>
      <c r="B13" s="37">
        <f>SUM(B14:B15)</f>
        <v>151362.49</v>
      </c>
      <c r="C13" s="49" t="s">
        <v>113</v>
      </c>
      <c r="D13" s="15"/>
    </row>
    <row r="14" spans="1:4" s="42" customFormat="1" x14ac:dyDescent="0.25">
      <c r="A14" s="23" t="s">
        <v>55</v>
      </c>
      <c r="B14" s="38">
        <v>73820.83</v>
      </c>
      <c r="C14" s="24" t="s">
        <v>7</v>
      </c>
      <c r="D14" s="24">
        <v>19633.2</v>
      </c>
    </row>
    <row r="15" spans="1:4" s="42" customFormat="1" x14ac:dyDescent="0.25">
      <c r="A15" s="23" t="s">
        <v>56</v>
      </c>
      <c r="B15" s="38">
        <v>77541.66</v>
      </c>
      <c r="C15" s="24" t="s">
        <v>7</v>
      </c>
      <c r="D15" s="24">
        <v>19630.8</v>
      </c>
    </row>
    <row r="16" spans="1:4" ht="28.5" x14ac:dyDescent="0.25">
      <c r="A16" s="5" t="s">
        <v>11</v>
      </c>
      <c r="B16" s="37">
        <f>SUM(B17:B18)</f>
        <v>62414.78</v>
      </c>
      <c r="C16" s="49" t="s">
        <v>113</v>
      </c>
      <c r="D16" s="15"/>
    </row>
    <row r="17" spans="1:4" s="42" customFormat="1" x14ac:dyDescent="0.25">
      <c r="A17" s="23" t="s">
        <v>51</v>
      </c>
      <c r="B17" s="38">
        <v>29827.64</v>
      </c>
      <c r="C17" s="24" t="s">
        <v>7</v>
      </c>
      <c r="D17" s="24">
        <v>18759.52</v>
      </c>
    </row>
    <row r="18" spans="1:4" s="42" customFormat="1" x14ac:dyDescent="0.25">
      <c r="A18" s="23" t="s">
        <v>52</v>
      </c>
      <c r="B18" s="38">
        <v>32587.14</v>
      </c>
      <c r="C18" s="24" t="s">
        <v>7</v>
      </c>
      <c r="D18" s="24">
        <v>19630.8</v>
      </c>
    </row>
    <row r="19" spans="1:4" x14ac:dyDescent="0.25">
      <c r="A19" s="5" t="s">
        <v>12</v>
      </c>
      <c r="B19" s="37">
        <f>SUM(B20:B21)</f>
        <v>93756.9</v>
      </c>
      <c r="C19" s="49" t="s">
        <v>113</v>
      </c>
      <c r="D19" s="17"/>
    </row>
    <row r="20" spans="1:4" s="42" customFormat="1" x14ac:dyDescent="0.25">
      <c r="A20" s="23" t="s">
        <v>39</v>
      </c>
      <c r="B20" s="38">
        <v>46984.39</v>
      </c>
      <c r="C20" s="24" t="s">
        <v>13</v>
      </c>
      <c r="D20" s="24">
        <v>887</v>
      </c>
    </row>
    <row r="21" spans="1:4" s="42" customFormat="1" x14ac:dyDescent="0.25">
      <c r="A21" s="23" t="s">
        <v>40</v>
      </c>
      <c r="B21" s="38">
        <v>46772.51</v>
      </c>
      <c r="C21" s="24" t="s">
        <v>13</v>
      </c>
      <c r="D21" s="24">
        <v>883</v>
      </c>
    </row>
    <row r="22" spans="1:4" ht="28.5" x14ac:dyDescent="0.25">
      <c r="A22" s="5" t="s">
        <v>14</v>
      </c>
      <c r="B22" s="37">
        <f>SUM(B23:B28)</f>
        <v>21791.510000000002</v>
      </c>
      <c r="C22" s="49" t="s">
        <v>113</v>
      </c>
      <c r="D22" s="15"/>
    </row>
    <row r="23" spans="1:4" s="42" customFormat="1" x14ac:dyDescent="0.25">
      <c r="A23" s="23" t="s">
        <v>41</v>
      </c>
      <c r="B23" s="38">
        <v>1766.99</v>
      </c>
      <c r="C23" s="24" t="s">
        <v>7</v>
      </c>
      <c r="D23" s="24">
        <v>19633.2</v>
      </c>
    </row>
    <row r="24" spans="1:4" s="42" customFormat="1" x14ac:dyDescent="0.25">
      <c r="A24" s="23" t="s">
        <v>42</v>
      </c>
      <c r="B24" s="38">
        <v>1766.77</v>
      </c>
      <c r="C24" s="24" t="s">
        <v>7</v>
      </c>
      <c r="D24" s="24">
        <v>19630.8</v>
      </c>
    </row>
    <row r="25" spans="1:4" s="42" customFormat="1" x14ac:dyDescent="0.25">
      <c r="A25" s="23" t="s">
        <v>57</v>
      </c>
      <c r="B25" s="38">
        <v>1570.66</v>
      </c>
      <c r="C25" s="24" t="s">
        <v>7</v>
      </c>
      <c r="D25" s="24">
        <v>19633.2</v>
      </c>
    </row>
    <row r="26" spans="1:4" s="42" customFormat="1" x14ac:dyDescent="0.25">
      <c r="A26" s="23" t="s">
        <v>58</v>
      </c>
      <c r="B26" s="38">
        <v>1766.77</v>
      </c>
      <c r="C26" s="24" t="s">
        <v>7</v>
      </c>
      <c r="D26" s="24">
        <v>19630.8</v>
      </c>
    </row>
    <row r="27" spans="1:4" s="42" customFormat="1" x14ac:dyDescent="0.25">
      <c r="A27" s="23" t="s">
        <v>112</v>
      </c>
      <c r="B27" s="38">
        <v>7460.62</v>
      </c>
      <c r="C27" s="24" t="s">
        <v>7</v>
      </c>
      <c r="D27" s="24">
        <v>19633.2</v>
      </c>
    </row>
    <row r="28" spans="1:4" s="42" customFormat="1" x14ac:dyDescent="0.25">
      <c r="A28" s="23" t="s">
        <v>111</v>
      </c>
      <c r="B28" s="38">
        <v>7459.7</v>
      </c>
      <c r="C28" s="24" t="s">
        <v>7</v>
      </c>
      <c r="D28" s="24">
        <v>19630.8</v>
      </c>
    </row>
    <row r="29" spans="1:4" ht="42.75" x14ac:dyDescent="0.25">
      <c r="A29" s="5" t="s">
        <v>15</v>
      </c>
      <c r="B29" s="37">
        <f>SUM(B30:B32)</f>
        <v>18306.53</v>
      </c>
      <c r="C29" s="49" t="s">
        <v>113</v>
      </c>
      <c r="D29" s="19"/>
    </row>
    <row r="30" spans="1:4" s="42" customFormat="1" x14ac:dyDescent="0.25">
      <c r="A30" s="23" t="s">
        <v>29</v>
      </c>
      <c r="B30" s="38">
        <v>869.3</v>
      </c>
      <c r="C30" s="24" t="s">
        <v>47</v>
      </c>
      <c r="D30" s="24">
        <v>10</v>
      </c>
    </row>
    <row r="31" spans="1:4" s="42" customFormat="1" x14ac:dyDescent="0.25">
      <c r="A31" s="23" t="s">
        <v>68</v>
      </c>
      <c r="B31" s="38">
        <v>1866.15</v>
      </c>
      <c r="C31" s="24" t="s">
        <v>69</v>
      </c>
      <c r="D31" s="24">
        <v>13</v>
      </c>
    </row>
    <row r="32" spans="1:4" s="42" customFormat="1" x14ac:dyDescent="0.25">
      <c r="A32" s="23" t="s">
        <v>70</v>
      </c>
      <c r="B32" s="38">
        <v>15571.08</v>
      </c>
      <c r="C32" s="24" t="s">
        <v>69</v>
      </c>
      <c r="D32" s="24">
        <v>14</v>
      </c>
    </row>
    <row r="33" spans="1:5" ht="42.75" x14ac:dyDescent="0.25">
      <c r="A33" s="5" t="s">
        <v>16</v>
      </c>
      <c r="B33" s="37">
        <f>SUM(B34:B39)</f>
        <v>242875.85000000003</v>
      </c>
      <c r="C33" s="49" t="s">
        <v>113</v>
      </c>
      <c r="D33" s="18"/>
      <c r="E33" s="2"/>
    </row>
    <row r="34" spans="1:5" s="42" customFormat="1" x14ac:dyDescent="0.25">
      <c r="A34" s="23" t="s">
        <v>44</v>
      </c>
      <c r="B34" s="38">
        <v>205286</v>
      </c>
      <c r="C34" s="24" t="s">
        <v>45</v>
      </c>
      <c r="D34" s="24">
        <v>1</v>
      </c>
    </row>
    <row r="35" spans="1:5" s="42" customFormat="1" x14ac:dyDescent="0.25">
      <c r="A35" s="23" t="s">
        <v>46</v>
      </c>
      <c r="B35" s="38">
        <v>4021.48</v>
      </c>
      <c r="C35" s="24" t="s">
        <v>47</v>
      </c>
      <c r="D35" s="24">
        <v>2</v>
      </c>
    </row>
    <row r="36" spans="1:5" s="42" customFormat="1" x14ac:dyDescent="0.25">
      <c r="A36" s="23" t="s">
        <v>48</v>
      </c>
      <c r="B36" s="38">
        <v>8444.23</v>
      </c>
      <c r="C36" s="24" t="s">
        <v>47</v>
      </c>
      <c r="D36" s="24">
        <v>1</v>
      </c>
    </row>
    <row r="37" spans="1:5" s="42" customFormat="1" x14ac:dyDescent="0.25">
      <c r="A37" s="23" t="s">
        <v>34</v>
      </c>
      <c r="B37" s="38">
        <v>270.14</v>
      </c>
      <c r="C37" s="24" t="s">
        <v>35</v>
      </c>
      <c r="D37" s="24">
        <v>1</v>
      </c>
    </row>
    <row r="38" spans="1:5" s="42" customFormat="1" x14ac:dyDescent="0.25">
      <c r="A38" s="23" t="s">
        <v>66</v>
      </c>
      <c r="B38" s="38">
        <v>16364</v>
      </c>
      <c r="C38" s="24" t="s">
        <v>47</v>
      </c>
      <c r="D38" s="24">
        <v>4</v>
      </c>
    </row>
    <row r="39" spans="1:5" s="42" customFormat="1" x14ac:dyDescent="0.25">
      <c r="A39" s="23" t="s">
        <v>67</v>
      </c>
      <c r="B39" s="38">
        <v>8490</v>
      </c>
      <c r="C39" s="24" t="s">
        <v>47</v>
      </c>
      <c r="D39" s="24">
        <v>3</v>
      </c>
    </row>
    <row r="40" spans="1:5" ht="28.5" x14ac:dyDescent="0.25">
      <c r="A40" s="5" t="s">
        <v>17</v>
      </c>
      <c r="B40" s="37">
        <v>0</v>
      </c>
      <c r="C40" s="49" t="s">
        <v>113</v>
      </c>
      <c r="D40" s="19"/>
    </row>
    <row r="41" spans="1:5" ht="28.5" x14ac:dyDescent="0.25">
      <c r="A41" s="5" t="s">
        <v>18</v>
      </c>
      <c r="B41" s="37">
        <v>0</v>
      </c>
      <c r="C41" s="49" t="s">
        <v>113</v>
      </c>
      <c r="D41" s="15"/>
    </row>
    <row r="42" spans="1:5" x14ac:dyDescent="0.25">
      <c r="A42" s="5" t="s">
        <v>19</v>
      </c>
      <c r="B42" s="37">
        <v>0</v>
      </c>
      <c r="C42" s="49" t="s">
        <v>113</v>
      </c>
      <c r="D42" s="15"/>
      <c r="E42" s="8"/>
    </row>
    <row r="43" spans="1:5" ht="28.5" x14ac:dyDescent="0.25">
      <c r="A43" s="5" t="s">
        <v>20</v>
      </c>
      <c r="B43" s="37">
        <v>0</v>
      </c>
      <c r="C43" s="49" t="s">
        <v>113</v>
      </c>
      <c r="D43" s="15"/>
      <c r="E43" s="8"/>
    </row>
    <row r="44" spans="1:5" ht="28.5" x14ac:dyDescent="0.25">
      <c r="A44" s="5" t="s">
        <v>21</v>
      </c>
      <c r="B44" s="37">
        <v>0</v>
      </c>
      <c r="C44" s="49" t="s">
        <v>113</v>
      </c>
      <c r="D44" s="16"/>
    </row>
    <row r="45" spans="1:5" ht="28.5" x14ac:dyDescent="0.25">
      <c r="A45" s="5" t="s">
        <v>22</v>
      </c>
      <c r="B45" s="37">
        <f>SUM(B46:B47)</f>
        <v>33374.28</v>
      </c>
      <c r="C45" s="49" t="s">
        <v>113</v>
      </c>
      <c r="D45" s="15"/>
    </row>
    <row r="46" spans="1:5" s="42" customFormat="1" x14ac:dyDescent="0.25">
      <c r="A46" s="23" t="s">
        <v>49</v>
      </c>
      <c r="B46" s="38">
        <v>15706.56</v>
      </c>
      <c r="C46" s="24" t="s">
        <v>7</v>
      </c>
      <c r="D46" s="24">
        <v>19633.2</v>
      </c>
    </row>
    <row r="47" spans="1:5" s="42" customFormat="1" x14ac:dyDescent="0.25">
      <c r="A47" s="23" t="s">
        <v>50</v>
      </c>
      <c r="B47" s="38">
        <v>17667.72</v>
      </c>
      <c r="C47" s="24" t="s">
        <v>7</v>
      </c>
      <c r="D47" s="24">
        <v>19630.8</v>
      </c>
    </row>
    <row r="48" spans="1:5" ht="28.5" x14ac:dyDescent="0.25">
      <c r="A48" s="5" t="s">
        <v>23</v>
      </c>
      <c r="B48" s="37">
        <f>SUM(B49:B50)</f>
        <v>4191.84</v>
      </c>
      <c r="C48" s="49" t="s">
        <v>113</v>
      </c>
      <c r="D48" s="19"/>
    </row>
    <row r="49" spans="1:8" s="42" customFormat="1" x14ac:dyDescent="0.25">
      <c r="A49" s="23" t="s">
        <v>26</v>
      </c>
      <c r="B49" s="38">
        <v>1047.96</v>
      </c>
      <c r="C49" s="24" t="s">
        <v>7</v>
      </c>
      <c r="D49" s="24">
        <v>738</v>
      </c>
    </row>
    <row r="50" spans="1:8" s="42" customFormat="1" x14ac:dyDescent="0.25">
      <c r="A50" s="23" t="s">
        <v>26</v>
      </c>
      <c r="B50" s="38">
        <v>3143.88</v>
      </c>
      <c r="C50" s="24" t="s">
        <v>7</v>
      </c>
      <c r="D50" s="24">
        <v>2214</v>
      </c>
    </row>
    <row r="51" spans="1:8" ht="42.75" x14ac:dyDescent="0.25">
      <c r="A51" s="5" t="s">
        <v>24</v>
      </c>
      <c r="B51" s="37">
        <f>SUM(B52:B59)</f>
        <v>103502.94</v>
      </c>
      <c r="C51" s="49" t="s">
        <v>113</v>
      </c>
      <c r="D51" s="19"/>
    </row>
    <row r="52" spans="1:8" s="42" customFormat="1" x14ac:dyDescent="0.25">
      <c r="A52" s="23" t="s">
        <v>43</v>
      </c>
      <c r="B52" s="38">
        <v>154.16999999999999</v>
      </c>
      <c r="C52" s="24" t="s">
        <v>7</v>
      </c>
      <c r="D52" s="24">
        <v>9068.58</v>
      </c>
    </row>
    <row r="53" spans="1:8" s="42" customFormat="1" x14ac:dyDescent="0.25">
      <c r="A53" s="23" t="s">
        <v>53</v>
      </c>
      <c r="B53" s="38">
        <v>45960.82</v>
      </c>
      <c r="C53" s="24" t="s">
        <v>7</v>
      </c>
      <c r="D53" s="24">
        <v>18759.52</v>
      </c>
    </row>
    <row r="54" spans="1:8" s="42" customFormat="1" x14ac:dyDescent="0.25">
      <c r="A54" s="23" t="s">
        <v>54</v>
      </c>
      <c r="B54" s="38">
        <v>48095.46</v>
      </c>
      <c r="C54" s="24" t="s">
        <v>7</v>
      </c>
      <c r="D54" s="24">
        <v>19630.8</v>
      </c>
    </row>
    <row r="55" spans="1:8" s="42" customFormat="1" x14ac:dyDescent="0.25">
      <c r="A55" s="23" t="s">
        <v>61</v>
      </c>
      <c r="B55" s="38">
        <v>4516.3</v>
      </c>
      <c r="C55" s="24" t="s">
        <v>62</v>
      </c>
      <c r="D55" s="24">
        <v>1</v>
      </c>
    </row>
    <row r="56" spans="1:8" s="42" customFormat="1" x14ac:dyDescent="0.25">
      <c r="A56" s="23" t="s">
        <v>63</v>
      </c>
      <c r="B56" s="38">
        <v>2218.71</v>
      </c>
      <c r="C56" s="24" t="s">
        <v>47</v>
      </c>
      <c r="D56" s="24">
        <v>1</v>
      </c>
    </row>
    <row r="57" spans="1:8" s="42" customFormat="1" x14ac:dyDescent="0.25">
      <c r="A57" s="23" t="s">
        <v>64</v>
      </c>
      <c r="B57" s="38">
        <v>1265.8900000000001</v>
      </c>
      <c r="C57" s="24" t="s">
        <v>47</v>
      </c>
      <c r="D57" s="24">
        <v>1</v>
      </c>
    </row>
    <row r="58" spans="1:8" s="42" customFormat="1" x14ac:dyDescent="0.25">
      <c r="A58" s="23" t="s">
        <v>65</v>
      </c>
      <c r="B58" s="38">
        <v>747.87</v>
      </c>
      <c r="C58" s="24" t="s">
        <v>47</v>
      </c>
      <c r="D58" s="24">
        <v>1</v>
      </c>
    </row>
    <row r="59" spans="1:8" s="42" customFormat="1" x14ac:dyDescent="0.25">
      <c r="A59" s="23" t="s">
        <v>71</v>
      </c>
      <c r="B59" s="38">
        <v>543.72</v>
      </c>
      <c r="C59" s="24" t="s">
        <v>47</v>
      </c>
      <c r="D59" s="24">
        <v>3</v>
      </c>
    </row>
    <row r="60" spans="1:8" x14ac:dyDescent="0.25">
      <c r="A60" s="5" t="s">
        <v>25</v>
      </c>
      <c r="B60" s="37">
        <f>B61</f>
        <v>3600</v>
      </c>
      <c r="C60" s="49" t="s">
        <v>113</v>
      </c>
      <c r="D60" s="19"/>
    </row>
    <row r="61" spans="1:8" ht="30" x14ac:dyDescent="0.25">
      <c r="A61" s="6" t="s">
        <v>8</v>
      </c>
      <c r="B61" s="39">
        <f>D61*5*12</f>
        <v>3600</v>
      </c>
      <c r="C61" s="20" t="s">
        <v>9</v>
      </c>
      <c r="D61" s="15">
        <v>60</v>
      </c>
    </row>
    <row r="62" spans="1:8" x14ac:dyDescent="0.25">
      <c r="A62" s="4" t="s">
        <v>107</v>
      </c>
      <c r="B62" s="37">
        <f>B13++B16+B19+B22+B29+B33+B40+B41+B43+B44+B45+B48+B51</f>
        <v>731577.12000000011</v>
      </c>
      <c r="C62" s="49" t="s">
        <v>113</v>
      </c>
      <c r="D62" s="16"/>
      <c r="H62" s="1" t="b">
        <f>B62='Работы 2019 '!C37</f>
        <v>1</v>
      </c>
    </row>
    <row r="63" spans="1:8" x14ac:dyDescent="0.25">
      <c r="A63" s="4" t="s">
        <v>108</v>
      </c>
      <c r="B63" s="37">
        <f>B62*1.2+B60</f>
        <v>881492.54400000011</v>
      </c>
      <c r="C63" s="49" t="s">
        <v>113</v>
      </c>
      <c r="D63" s="15"/>
    </row>
    <row r="64" spans="1:8" x14ac:dyDescent="0.25">
      <c r="A64" s="4" t="s">
        <v>109</v>
      </c>
      <c r="B64" s="37">
        <f>B4+B6+B9-B63</f>
        <v>1059371.2991999998</v>
      </c>
      <c r="C64" s="49" t="s">
        <v>113</v>
      </c>
      <c r="D64" s="15"/>
    </row>
    <row r="65" spans="1:4" ht="28.5" x14ac:dyDescent="0.25">
      <c r="A65" s="5" t="s">
        <v>110</v>
      </c>
      <c r="B65" s="37">
        <f>B64+B8</f>
        <v>1019223.4091999998</v>
      </c>
      <c r="C65" s="49" t="s">
        <v>113</v>
      </c>
      <c r="D65" s="15"/>
    </row>
  </sheetData>
  <sheetProtection sheet="1" objects="1" scenarios="1" formatCells="0" formatColumns="0" sort="0" autoFilter="0" pivotTables="0"/>
  <mergeCells count="4">
    <mergeCell ref="A12:D12"/>
    <mergeCell ref="A1:D1"/>
    <mergeCell ref="A5:D5"/>
    <mergeCell ref="B2:D2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7"/>
  <sheetViews>
    <sheetView workbookViewId="0">
      <pane ySplit="3" topLeftCell="A4" activePane="bottomLeft" state="frozen"/>
      <selection pane="bottomLeft" activeCell="H38" sqref="H38"/>
    </sheetView>
  </sheetViews>
  <sheetFormatPr defaultRowHeight="15" x14ac:dyDescent="0.25"/>
  <cols>
    <col min="1" max="1" width="12.7109375" style="32" customWidth="1"/>
    <col min="2" max="2" width="69.85546875" style="36" customWidth="1"/>
    <col min="3" max="3" width="15" style="30" customWidth="1"/>
    <col min="4" max="4" width="14.140625" style="32" customWidth="1"/>
    <col min="5" max="5" width="14.140625" customWidth="1"/>
  </cols>
  <sheetData>
    <row r="1" spans="1:5" x14ac:dyDescent="0.25">
      <c r="B1" s="36" t="s">
        <v>37</v>
      </c>
      <c r="E1" s="25"/>
    </row>
    <row r="2" spans="1:5" x14ac:dyDescent="0.25">
      <c r="B2" s="36" t="s">
        <v>38</v>
      </c>
      <c r="E2" s="25"/>
    </row>
    <row r="3" spans="1:5" x14ac:dyDescent="0.25">
      <c r="A3" s="27" t="s">
        <v>100</v>
      </c>
      <c r="B3" s="27" t="s">
        <v>30</v>
      </c>
      <c r="C3" s="35" t="s">
        <v>31</v>
      </c>
      <c r="D3" s="27" t="s">
        <v>32</v>
      </c>
      <c r="E3" s="27" t="s">
        <v>33</v>
      </c>
    </row>
    <row r="4" spans="1:5" x14ac:dyDescent="0.25">
      <c r="A4" s="24">
        <v>3</v>
      </c>
      <c r="B4" s="23" t="s">
        <v>39</v>
      </c>
      <c r="C4" s="34">
        <v>46984.39</v>
      </c>
      <c r="D4" s="24" t="s">
        <v>13</v>
      </c>
      <c r="E4" s="23">
        <v>887</v>
      </c>
    </row>
    <row r="5" spans="1:5" x14ac:dyDescent="0.25">
      <c r="A5" s="24">
        <v>3</v>
      </c>
      <c r="B5" s="23" t="s">
        <v>40</v>
      </c>
      <c r="C5" s="34">
        <v>46772.51</v>
      </c>
      <c r="D5" s="24" t="s">
        <v>13</v>
      </c>
      <c r="E5" s="23">
        <v>883</v>
      </c>
    </row>
    <row r="6" spans="1:5" x14ac:dyDescent="0.25">
      <c r="A6" s="24">
        <v>4</v>
      </c>
      <c r="B6" s="23" t="s">
        <v>41</v>
      </c>
      <c r="C6" s="34">
        <v>1766.99</v>
      </c>
      <c r="D6" s="24" t="s">
        <v>7</v>
      </c>
      <c r="E6" s="23">
        <v>19633.2</v>
      </c>
    </row>
    <row r="7" spans="1:5" x14ac:dyDescent="0.25">
      <c r="A7" s="24">
        <v>4</v>
      </c>
      <c r="B7" s="23" t="s">
        <v>42</v>
      </c>
      <c r="C7" s="34">
        <v>1766.77</v>
      </c>
      <c r="D7" s="24" t="s">
        <v>7</v>
      </c>
      <c r="E7" s="23">
        <v>19630.8</v>
      </c>
    </row>
    <row r="8" spans="1:5" x14ac:dyDescent="0.25">
      <c r="A8" s="24">
        <v>13</v>
      </c>
      <c r="B8" s="23" t="s">
        <v>26</v>
      </c>
      <c r="C8" s="34">
        <v>1047.96</v>
      </c>
      <c r="D8" s="24" t="s">
        <v>7</v>
      </c>
      <c r="E8" s="23">
        <v>738</v>
      </c>
    </row>
    <row r="9" spans="1:5" x14ac:dyDescent="0.25">
      <c r="A9" s="24">
        <v>13</v>
      </c>
      <c r="B9" s="23" t="s">
        <v>26</v>
      </c>
      <c r="C9" s="34">
        <v>3143.88</v>
      </c>
      <c r="D9" s="24" t="s">
        <v>7</v>
      </c>
      <c r="E9" s="23">
        <v>2214</v>
      </c>
    </row>
    <row r="10" spans="1:5" x14ac:dyDescent="0.25">
      <c r="A10" s="24">
        <v>14</v>
      </c>
      <c r="B10" s="23" t="s">
        <v>43</v>
      </c>
      <c r="C10" s="34">
        <v>154.16999999999999</v>
      </c>
      <c r="D10" s="24" t="s">
        <v>7</v>
      </c>
      <c r="E10" s="23">
        <v>9068.58</v>
      </c>
    </row>
    <row r="11" spans="1:5" x14ac:dyDescent="0.25">
      <c r="A11" s="24">
        <v>6</v>
      </c>
      <c r="B11" s="23" t="s">
        <v>44</v>
      </c>
      <c r="C11" s="34">
        <v>205286</v>
      </c>
      <c r="D11" s="24" t="s">
        <v>45</v>
      </c>
      <c r="E11" s="23">
        <v>1</v>
      </c>
    </row>
    <row r="12" spans="1:5" x14ac:dyDescent="0.25">
      <c r="A12" s="24">
        <v>6</v>
      </c>
      <c r="B12" s="23" t="s">
        <v>46</v>
      </c>
      <c r="C12" s="34">
        <v>4021.48</v>
      </c>
      <c r="D12" s="24" t="s">
        <v>47</v>
      </c>
      <c r="E12" s="23">
        <v>2</v>
      </c>
    </row>
    <row r="13" spans="1:5" x14ac:dyDescent="0.25">
      <c r="A13" s="24">
        <v>6</v>
      </c>
      <c r="B13" s="23" t="s">
        <v>48</v>
      </c>
      <c r="C13" s="34">
        <v>8444.23</v>
      </c>
      <c r="D13" s="24" t="s">
        <v>47</v>
      </c>
      <c r="E13" s="23">
        <v>1</v>
      </c>
    </row>
    <row r="14" spans="1:5" x14ac:dyDescent="0.25">
      <c r="A14" s="24">
        <v>12</v>
      </c>
      <c r="B14" s="23" t="s">
        <v>49</v>
      </c>
      <c r="C14" s="34">
        <v>15706.56</v>
      </c>
      <c r="D14" s="24" t="s">
        <v>7</v>
      </c>
      <c r="E14" s="23">
        <v>19633.2</v>
      </c>
    </row>
    <row r="15" spans="1:5" x14ac:dyDescent="0.25">
      <c r="A15" s="24">
        <v>12</v>
      </c>
      <c r="B15" s="23" t="s">
        <v>50</v>
      </c>
      <c r="C15" s="34">
        <v>17667.72</v>
      </c>
      <c r="D15" s="24" t="s">
        <v>7</v>
      </c>
      <c r="E15" s="23">
        <v>19630.8</v>
      </c>
    </row>
    <row r="16" spans="1:5" x14ac:dyDescent="0.25">
      <c r="A16" s="24">
        <v>2</v>
      </c>
      <c r="B16" s="23" t="s">
        <v>51</v>
      </c>
      <c r="C16" s="34">
        <v>29827.64</v>
      </c>
      <c r="D16" s="24" t="s">
        <v>7</v>
      </c>
      <c r="E16" s="23">
        <v>18759.52</v>
      </c>
    </row>
    <row r="17" spans="1:5" x14ac:dyDescent="0.25">
      <c r="A17" s="24">
        <v>2</v>
      </c>
      <c r="B17" s="23" t="s">
        <v>52</v>
      </c>
      <c r="C17" s="34">
        <v>32587.14</v>
      </c>
      <c r="D17" s="24" t="s">
        <v>7</v>
      </c>
      <c r="E17" s="23">
        <v>19630.8</v>
      </c>
    </row>
    <row r="18" spans="1:5" x14ac:dyDescent="0.25">
      <c r="A18" s="24">
        <v>14</v>
      </c>
      <c r="B18" s="23" t="s">
        <v>53</v>
      </c>
      <c r="C18" s="34">
        <v>45960.82</v>
      </c>
      <c r="D18" s="24" t="s">
        <v>7</v>
      </c>
      <c r="E18" s="23">
        <v>18759.52</v>
      </c>
    </row>
    <row r="19" spans="1:5" x14ac:dyDescent="0.25">
      <c r="A19" s="24">
        <v>14</v>
      </c>
      <c r="B19" s="23" t="s">
        <v>54</v>
      </c>
      <c r="C19" s="34">
        <v>48095.46</v>
      </c>
      <c r="D19" s="24" t="s">
        <v>7</v>
      </c>
      <c r="E19" s="23">
        <v>19630.8</v>
      </c>
    </row>
    <row r="20" spans="1:5" x14ac:dyDescent="0.25">
      <c r="A20" s="24">
        <v>1</v>
      </c>
      <c r="B20" s="23" t="s">
        <v>55</v>
      </c>
      <c r="C20" s="34">
        <v>73820.83</v>
      </c>
      <c r="D20" s="24" t="s">
        <v>7</v>
      </c>
      <c r="E20" s="23">
        <v>19633.2</v>
      </c>
    </row>
    <row r="21" spans="1:5" x14ac:dyDescent="0.25">
      <c r="A21" s="24">
        <v>1</v>
      </c>
      <c r="B21" s="23" t="s">
        <v>56</v>
      </c>
      <c r="C21" s="34">
        <v>77541.66</v>
      </c>
      <c r="D21" s="24" t="s">
        <v>7</v>
      </c>
      <c r="E21" s="23">
        <v>19630.8</v>
      </c>
    </row>
    <row r="22" spans="1:5" x14ac:dyDescent="0.25">
      <c r="A22" s="24">
        <v>4</v>
      </c>
      <c r="B22" s="23" t="s">
        <v>57</v>
      </c>
      <c r="C22" s="34">
        <v>1570.66</v>
      </c>
      <c r="D22" s="24" t="s">
        <v>7</v>
      </c>
      <c r="E22" s="23">
        <v>19633.2</v>
      </c>
    </row>
    <row r="23" spans="1:5" x14ac:dyDescent="0.25">
      <c r="A23" s="24">
        <v>4</v>
      </c>
      <c r="B23" s="23" t="s">
        <v>58</v>
      </c>
      <c r="C23" s="34">
        <v>1766.77</v>
      </c>
      <c r="D23" s="24" t="s">
        <v>7</v>
      </c>
      <c r="E23" s="23">
        <v>19630.8</v>
      </c>
    </row>
    <row r="24" spans="1:5" x14ac:dyDescent="0.25">
      <c r="A24" s="24">
        <v>4</v>
      </c>
      <c r="B24" s="23" t="s">
        <v>59</v>
      </c>
      <c r="C24" s="34">
        <v>7460.62</v>
      </c>
      <c r="D24" s="24" t="s">
        <v>7</v>
      </c>
      <c r="E24" s="23">
        <v>19633.2</v>
      </c>
    </row>
    <row r="25" spans="1:5" x14ac:dyDescent="0.25">
      <c r="A25" s="24">
        <v>4</v>
      </c>
      <c r="B25" s="23" t="s">
        <v>60</v>
      </c>
      <c r="C25" s="34">
        <v>7459.7</v>
      </c>
      <c r="D25" s="24" t="s">
        <v>7</v>
      </c>
      <c r="E25" s="23">
        <v>19630.8</v>
      </c>
    </row>
    <row r="26" spans="1:5" x14ac:dyDescent="0.25">
      <c r="A26" s="24">
        <v>14</v>
      </c>
      <c r="B26" s="23" t="s">
        <v>61</v>
      </c>
      <c r="C26" s="34">
        <v>4516.3</v>
      </c>
      <c r="D26" s="24" t="s">
        <v>62</v>
      </c>
      <c r="E26" s="23">
        <v>1</v>
      </c>
    </row>
    <row r="27" spans="1:5" x14ac:dyDescent="0.25">
      <c r="A27" s="24">
        <v>5</v>
      </c>
      <c r="B27" s="23" t="s">
        <v>29</v>
      </c>
      <c r="C27" s="34">
        <v>869.3</v>
      </c>
      <c r="D27" s="24" t="s">
        <v>47</v>
      </c>
      <c r="E27" s="23">
        <v>10</v>
      </c>
    </row>
    <row r="28" spans="1:5" x14ac:dyDescent="0.25">
      <c r="A28" s="24">
        <v>14</v>
      </c>
      <c r="B28" s="23" t="s">
        <v>63</v>
      </c>
      <c r="C28" s="34">
        <v>2218.71</v>
      </c>
      <c r="D28" s="24" t="s">
        <v>47</v>
      </c>
      <c r="E28" s="23">
        <v>1</v>
      </c>
    </row>
    <row r="29" spans="1:5" x14ac:dyDescent="0.25">
      <c r="A29" s="24">
        <v>14</v>
      </c>
      <c r="B29" s="23" t="s">
        <v>64</v>
      </c>
      <c r="C29" s="34">
        <v>1265.8900000000001</v>
      </c>
      <c r="D29" s="24" t="s">
        <v>47</v>
      </c>
      <c r="E29" s="23">
        <v>1</v>
      </c>
    </row>
    <row r="30" spans="1:5" x14ac:dyDescent="0.25">
      <c r="A30" s="24">
        <v>6</v>
      </c>
      <c r="B30" s="23" t="s">
        <v>34</v>
      </c>
      <c r="C30" s="34">
        <v>270.14</v>
      </c>
      <c r="D30" s="24" t="s">
        <v>35</v>
      </c>
      <c r="E30" s="23">
        <v>1</v>
      </c>
    </row>
    <row r="31" spans="1:5" x14ac:dyDescent="0.25">
      <c r="A31" s="24">
        <v>14</v>
      </c>
      <c r="B31" s="23" t="s">
        <v>65</v>
      </c>
      <c r="C31" s="34">
        <v>747.87</v>
      </c>
      <c r="D31" s="24" t="s">
        <v>47</v>
      </c>
      <c r="E31" s="23">
        <v>1</v>
      </c>
    </row>
    <row r="32" spans="1:5" x14ac:dyDescent="0.25">
      <c r="A32" s="24">
        <v>6</v>
      </c>
      <c r="B32" s="23" t="s">
        <v>66</v>
      </c>
      <c r="C32" s="34">
        <v>16364</v>
      </c>
      <c r="D32" s="24" t="s">
        <v>47</v>
      </c>
      <c r="E32" s="23">
        <v>4</v>
      </c>
    </row>
    <row r="33" spans="1:5" x14ac:dyDescent="0.25">
      <c r="A33" s="24">
        <v>6</v>
      </c>
      <c r="B33" s="23" t="s">
        <v>67</v>
      </c>
      <c r="C33" s="34">
        <v>8490</v>
      </c>
      <c r="D33" s="24" t="s">
        <v>47</v>
      </c>
      <c r="E33" s="23">
        <v>3</v>
      </c>
    </row>
    <row r="34" spans="1:5" x14ac:dyDescent="0.25">
      <c r="A34" s="24">
        <v>5</v>
      </c>
      <c r="B34" s="23" t="s">
        <v>68</v>
      </c>
      <c r="C34" s="34">
        <v>1866.15</v>
      </c>
      <c r="D34" s="24" t="s">
        <v>69</v>
      </c>
      <c r="E34" s="23">
        <v>13</v>
      </c>
    </row>
    <row r="35" spans="1:5" x14ac:dyDescent="0.25">
      <c r="A35" s="24">
        <v>5</v>
      </c>
      <c r="B35" s="23" t="s">
        <v>70</v>
      </c>
      <c r="C35" s="34">
        <v>15571.08</v>
      </c>
      <c r="D35" s="24" t="s">
        <v>69</v>
      </c>
      <c r="E35" s="23">
        <v>14</v>
      </c>
    </row>
    <row r="36" spans="1:5" x14ac:dyDescent="0.25">
      <c r="A36" s="24">
        <v>14</v>
      </c>
      <c r="B36" s="23" t="s">
        <v>71</v>
      </c>
      <c r="C36" s="34">
        <v>543.72</v>
      </c>
      <c r="D36" s="24" t="s">
        <v>47</v>
      </c>
      <c r="E36" s="23">
        <v>3</v>
      </c>
    </row>
    <row r="37" spans="1:5" x14ac:dyDescent="0.25">
      <c r="A37" s="33"/>
      <c r="B37" s="31" t="s">
        <v>72</v>
      </c>
      <c r="C37" s="29">
        <v>731577.12000000011</v>
      </c>
      <c r="D37" s="28"/>
      <c r="E37" s="26">
        <v>286947.21999999997</v>
      </c>
    </row>
  </sheetData>
  <autoFilter ref="A3:E3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29" sqref="G29"/>
    </sheetView>
  </sheetViews>
  <sheetFormatPr defaultRowHeight="15" x14ac:dyDescent="0.25"/>
  <cols>
    <col min="1" max="1" width="9.140625" style="42"/>
    <col min="2" max="3" width="12.140625" style="42" customWidth="1"/>
    <col min="4" max="8" width="15.28515625" style="42" customWidth="1"/>
    <col min="9" max="16384" width="9.140625" style="42"/>
  </cols>
  <sheetData>
    <row r="1" spans="1:8" ht="16.5" x14ac:dyDescent="0.25">
      <c r="A1" s="50" t="s">
        <v>73</v>
      </c>
      <c r="B1" s="50"/>
      <c r="C1" s="50"/>
      <c r="D1" s="50"/>
      <c r="E1" s="50"/>
      <c r="F1" s="50"/>
      <c r="G1" s="50"/>
      <c r="H1" s="50"/>
    </row>
    <row r="3" spans="1:8" s="54" customFormat="1" x14ac:dyDescent="0.25">
      <c r="A3" s="51" t="s">
        <v>74</v>
      </c>
      <c r="B3" s="52" t="s">
        <v>75</v>
      </c>
      <c r="C3" s="53"/>
      <c r="D3" s="51" t="s">
        <v>76</v>
      </c>
      <c r="E3" s="51" t="s">
        <v>77</v>
      </c>
      <c r="F3" s="51" t="s">
        <v>78</v>
      </c>
      <c r="G3" s="51" t="s">
        <v>79</v>
      </c>
      <c r="H3" s="51" t="s">
        <v>80</v>
      </c>
    </row>
    <row r="4" spans="1:8" x14ac:dyDescent="0.25">
      <c r="A4" s="55" t="s">
        <v>81</v>
      </c>
      <c r="B4" s="56" t="s">
        <v>82</v>
      </c>
      <c r="C4" s="57" t="s">
        <v>83</v>
      </c>
      <c r="D4" s="57"/>
      <c r="E4" s="57"/>
      <c r="F4" s="57"/>
      <c r="G4" s="57"/>
      <c r="H4" s="58"/>
    </row>
    <row r="5" spans="1:8" x14ac:dyDescent="0.25">
      <c r="A5" s="59" t="s">
        <v>84</v>
      </c>
      <c r="B5" s="60" t="s">
        <v>85</v>
      </c>
      <c r="C5" s="61"/>
      <c r="D5" s="62">
        <v>81728.31</v>
      </c>
      <c r="E5" s="62">
        <v>71745.070000000007</v>
      </c>
      <c r="F5" s="63">
        <v>87.78</v>
      </c>
      <c r="G5" s="51" t="s">
        <v>86</v>
      </c>
      <c r="H5" s="51" t="s">
        <v>87</v>
      </c>
    </row>
    <row r="6" spans="1:8" x14ac:dyDescent="0.25">
      <c r="A6" s="59" t="s">
        <v>84</v>
      </c>
      <c r="B6" s="60" t="s">
        <v>85</v>
      </c>
      <c r="C6" s="61"/>
      <c r="D6" s="62">
        <v>79811.19</v>
      </c>
      <c r="E6" s="62">
        <v>64546.9</v>
      </c>
      <c r="F6" s="63">
        <v>80.87</v>
      </c>
      <c r="G6" s="51" t="s">
        <v>88</v>
      </c>
      <c r="H6" s="51" t="s">
        <v>87</v>
      </c>
    </row>
    <row r="7" spans="1:8" x14ac:dyDescent="0.25">
      <c r="A7" s="59" t="s">
        <v>84</v>
      </c>
      <c r="B7" s="60" t="s">
        <v>85</v>
      </c>
      <c r="C7" s="61"/>
      <c r="D7" s="62">
        <v>65582.509999999995</v>
      </c>
      <c r="E7" s="62">
        <v>106473.62</v>
      </c>
      <c r="F7" s="63">
        <v>162.35</v>
      </c>
      <c r="G7" s="51" t="s">
        <v>89</v>
      </c>
      <c r="H7" s="51" t="s">
        <v>87</v>
      </c>
    </row>
    <row r="8" spans="1:8" x14ac:dyDescent="0.25">
      <c r="A8" s="59" t="s">
        <v>84</v>
      </c>
      <c r="B8" s="60" t="s">
        <v>85</v>
      </c>
      <c r="C8" s="61"/>
      <c r="D8" s="62">
        <v>77673.05</v>
      </c>
      <c r="E8" s="62">
        <v>62252.77</v>
      </c>
      <c r="F8" s="63">
        <v>80.150000000000006</v>
      </c>
      <c r="G8" s="51" t="s">
        <v>90</v>
      </c>
      <c r="H8" s="51" t="s">
        <v>87</v>
      </c>
    </row>
    <row r="9" spans="1:8" x14ac:dyDescent="0.25">
      <c r="A9" s="59" t="s">
        <v>84</v>
      </c>
      <c r="B9" s="60" t="s">
        <v>85</v>
      </c>
      <c r="C9" s="61"/>
      <c r="D9" s="62">
        <v>78007.91</v>
      </c>
      <c r="E9" s="62">
        <v>66842.61</v>
      </c>
      <c r="F9" s="63">
        <v>85.69</v>
      </c>
      <c r="G9" s="51" t="s">
        <v>91</v>
      </c>
      <c r="H9" s="51" t="s">
        <v>87</v>
      </c>
    </row>
    <row r="10" spans="1:8" x14ac:dyDescent="0.25">
      <c r="A10" s="59" t="s">
        <v>84</v>
      </c>
      <c r="B10" s="60" t="s">
        <v>85</v>
      </c>
      <c r="C10" s="61"/>
      <c r="D10" s="62">
        <v>79783.25</v>
      </c>
      <c r="E10" s="62">
        <v>64042.09</v>
      </c>
      <c r="F10" s="63">
        <v>80.27</v>
      </c>
      <c r="G10" s="51" t="s">
        <v>92</v>
      </c>
      <c r="H10" s="51" t="s">
        <v>87</v>
      </c>
    </row>
    <row r="11" spans="1:8" x14ac:dyDescent="0.25">
      <c r="A11" s="59" t="s">
        <v>84</v>
      </c>
      <c r="B11" s="60" t="s">
        <v>85</v>
      </c>
      <c r="C11" s="61"/>
      <c r="D11" s="62">
        <v>83108.77</v>
      </c>
      <c r="E11" s="62">
        <v>91842.47</v>
      </c>
      <c r="F11" s="63">
        <v>110.51</v>
      </c>
      <c r="G11" s="51" t="s">
        <v>93</v>
      </c>
      <c r="H11" s="51" t="s">
        <v>87</v>
      </c>
    </row>
    <row r="12" spans="1:8" x14ac:dyDescent="0.25">
      <c r="A12" s="59" t="s">
        <v>84</v>
      </c>
      <c r="B12" s="60" t="s">
        <v>85</v>
      </c>
      <c r="C12" s="61"/>
      <c r="D12" s="62">
        <v>83089.710000000006</v>
      </c>
      <c r="E12" s="62">
        <v>61786.76</v>
      </c>
      <c r="F12" s="63">
        <v>74.36</v>
      </c>
      <c r="G12" s="51" t="s">
        <v>94</v>
      </c>
      <c r="H12" s="51" t="s">
        <v>87</v>
      </c>
    </row>
    <row r="13" spans="1:8" x14ac:dyDescent="0.25">
      <c r="A13" s="59" t="s">
        <v>84</v>
      </c>
      <c r="B13" s="60" t="s">
        <v>85</v>
      </c>
      <c r="C13" s="61"/>
      <c r="D13" s="62">
        <v>83026.14</v>
      </c>
      <c r="E13" s="62">
        <v>79382.570000000007</v>
      </c>
      <c r="F13" s="63">
        <v>95.61</v>
      </c>
      <c r="G13" s="51" t="s">
        <v>95</v>
      </c>
      <c r="H13" s="51" t="s">
        <v>87</v>
      </c>
    </row>
    <row r="14" spans="1:8" x14ac:dyDescent="0.25">
      <c r="A14" s="59" t="s">
        <v>84</v>
      </c>
      <c r="B14" s="60" t="s">
        <v>85</v>
      </c>
      <c r="C14" s="61"/>
      <c r="D14" s="62">
        <v>82962.570000000007</v>
      </c>
      <c r="E14" s="62">
        <v>69188.91</v>
      </c>
      <c r="F14" s="63">
        <v>83.4</v>
      </c>
      <c r="G14" s="51" t="s">
        <v>96</v>
      </c>
      <c r="H14" s="51" t="s">
        <v>87</v>
      </c>
    </row>
    <row r="15" spans="1:8" x14ac:dyDescent="0.25">
      <c r="A15" s="59" t="s">
        <v>84</v>
      </c>
      <c r="B15" s="60" t="s">
        <v>85</v>
      </c>
      <c r="C15" s="61"/>
      <c r="D15" s="62">
        <v>81897.95</v>
      </c>
      <c r="E15" s="62">
        <v>77627.33</v>
      </c>
      <c r="F15" s="63">
        <v>94.79</v>
      </c>
      <c r="G15" s="51" t="s">
        <v>97</v>
      </c>
      <c r="H15" s="51" t="s">
        <v>87</v>
      </c>
    </row>
    <row r="16" spans="1:8" x14ac:dyDescent="0.25">
      <c r="A16" s="59" t="s">
        <v>84</v>
      </c>
      <c r="B16" s="60" t="s">
        <v>85</v>
      </c>
      <c r="C16" s="61"/>
      <c r="D16" s="62">
        <v>83026.14</v>
      </c>
      <c r="E16" s="62">
        <v>103818.51</v>
      </c>
      <c r="F16" s="63">
        <v>125.04</v>
      </c>
      <c r="G16" s="51" t="s">
        <v>98</v>
      </c>
      <c r="H16" s="51" t="s">
        <v>87</v>
      </c>
    </row>
    <row r="17" spans="1:8" x14ac:dyDescent="0.25">
      <c r="A17" s="52" t="s">
        <v>99</v>
      </c>
      <c r="B17" s="64"/>
      <c r="C17" s="53"/>
      <c r="D17" s="65">
        <v>959697.5</v>
      </c>
      <c r="E17" s="65">
        <v>919549.61</v>
      </c>
      <c r="F17" s="66">
        <v>95.82</v>
      </c>
      <c r="G17" s="51" t="s">
        <v>81</v>
      </c>
      <c r="H17" s="51" t="s">
        <v>81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Осетровка, д. 30</vt:lpstr>
      <vt:lpstr>Работы 2019 </vt:lpstr>
      <vt:lpstr>Справка</vt:lpstr>
      <vt:lpstr>'Осетровка, д. 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2019-01-31T05:38:01Z</cp:lastPrinted>
  <dcterms:created xsi:type="dcterms:W3CDTF">2018-02-13T05:54:21Z</dcterms:created>
  <dcterms:modified xsi:type="dcterms:W3CDTF">2020-03-19T01:11:15Z</dcterms:modified>
</cp:coreProperties>
</file>