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9210"/>
  </bookViews>
  <sheets>
    <sheet name="Боровая, д. 7" sheetId="1" r:id="rId1"/>
  </sheets>
  <externalReferences>
    <externalReference r:id="rId2"/>
  </externalReferences>
  <definedNames>
    <definedName name="_xlnm.Print_Area" localSheetId="0">'Боровая, д. 7'!$A$1:$D$105</definedName>
  </definedNames>
  <calcPr calcId="125725" calcMode="manual"/>
</workbook>
</file>

<file path=xl/calcChain.xml><?xml version="1.0" encoding="utf-8"?>
<calcChain xmlns="http://schemas.openxmlformats.org/spreadsheetml/2006/main">
  <c r="B94" i="1"/>
  <c r="B90"/>
  <c r="B41"/>
  <c r="B28"/>
  <c r="B21"/>
  <c r="B101" l="1"/>
  <c r="B87" l="1"/>
  <c r="B11" l="1"/>
  <c r="B19" l="1"/>
  <c r="B8" l="1"/>
  <c r="B16" l="1"/>
  <c r="B13"/>
  <c r="B102" l="1"/>
  <c r="B100"/>
  <c r="B99" s="1"/>
  <c r="B103" l="1"/>
  <c r="B10"/>
  <c r="B9" s="1"/>
  <c r="B104" l="1"/>
</calcChain>
</file>

<file path=xl/sharedStrings.xml><?xml version="1.0" encoding="utf-8"?>
<sst xmlns="http://schemas.openxmlformats.org/spreadsheetml/2006/main" count="203" uniqueCount="120">
  <si>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</si>
  <si>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</si>
  <si>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</si>
  <si>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</si>
  <si>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</si>
  <si>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</si>
  <si>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</si>
  <si>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</si>
  <si>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</si>
  <si>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</si>
  <si>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</si>
  <si>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</si>
  <si>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</si>
  <si>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Адрес: ул. Боровая, 7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</si>
  <si>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</si>
  <si>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</si>
  <si>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</si>
  <si>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</si>
  <si>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</si>
  <si>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</si>
  <si>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</si>
  <si>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</si>
  <si>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Выезд а/машины по заявке</t>
  </si>
  <si>
    <t>выезд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</si>
  <si>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</si>
  <si>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</si>
  <si>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</si>
  <si>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</si>
  <si>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</si>
  <si>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</si>
  <si>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</si>
  <si>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</si>
  <si>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Доходы по дому:</t>
  </si>
  <si>
    <t>Старшие по дому</t>
  </si>
  <si>
    <t>шт.</t>
  </si>
  <si>
    <t>Осмотр подвала</t>
  </si>
  <si>
    <t>1 дом</t>
  </si>
  <si>
    <t>Очистка канализационной сети</t>
  </si>
  <si>
    <t>Устранение свищей хомутами</t>
  </si>
  <si>
    <t>руб.</t>
  </si>
  <si>
    <t>квартира</t>
  </si>
  <si>
    <t>Очистка труб ХВС, ГВС</t>
  </si>
  <si>
    <t>Промывка канализационного выпуска</t>
  </si>
  <si>
    <t>подъезд</t>
  </si>
  <si>
    <t>Ремонт труб КНС</t>
  </si>
  <si>
    <t>Сброс воздуха со стояков отопления с использованием а/м газель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</si>
  <si>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</si>
  <si>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</si>
  <si>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</si>
  <si>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</si>
  <si>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</si>
  <si>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</si>
  <si>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</si>
  <si>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</si>
  <si>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</si>
  <si>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</si>
  <si>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</si>
  <si>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</si>
  <si>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</si>
  <si>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</si>
  <si>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</si>
  <si>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</si>
  <si>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</si>
  <si>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</si>
  <si>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</si>
  <si>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</si>
  <si>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</si>
  <si>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</si>
  <si>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</si>
  <si>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</si>
  <si>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</si>
  <si>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Закрытие/открытие стояков водоснабжения с использованием  а/м газель</t>
  </si>
  <si>
    <t>Замена вентиля д. 20 д. 15</t>
  </si>
  <si>
    <t>Замена вентиля на радиаторе</t>
  </si>
  <si>
    <t>Замена задвижек ГВС</t>
  </si>
  <si>
    <t>Замена муфты</t>
  </si>
  <si>
    <t>Замена стояка ГВС по квартирам</t>
  </si>
  <si>
    <t>Замена стояка ХВС по квартирам</t>
  </si>
  <si>
    <t>Замена стояка канализации, ул. Боровая, д. 7, кв. 75, 95</t>
  </si>
  <si>
    <t>дом</t>
  </si>
  <si>
    <t>Замена части розлива ХВС</t>
  </si>
  <si>
    <t>Запуск системы отопления</t>
  </si>
  <si>
    <t>Опрессовка системы отопления дома</t>
  </si>
  <si>
    <t>Осмотр сантех. оборудования</t>
  </si>
  <si>
    <t>Отключение отопления</t>
  </si>
  <si>
    <t>Перезапуск (удаление воздуха) стояков отопления</t>
  </si>
  <si>
    <t>Прочистка труб водоснабжения</t>
  </si>
  <si>
    <t>Регулировка теплоносителя</t>
  </si>
  <si>
    <t>Ремонт стояка отопления</t>
  </si>
  <si>
    <t>стояк</t>
  </si>
  <si>
    <t>Смена вентиля д.25 мм</t>
  </si>
  <si>
    <t>Смена врезки/сборки без сварочных работ</t>
  </si>
  <si>
    <t>Удаление воздуха со стояков отопления</t>
  </si>
  <si>
    <t>Устройство соединения эл. проводов с использованием эл.зажимов</t>
  </si>
  <si>
    <t>1 соед.</t>
  </si>
  <si>
    <t>Утепление вентпродухов изовером</t>
  </si>
  <si>
    <t>Частичная замена стояка КНС</t>
  </si>
  <si>
    <t>1 кв.</t>
  </si>
  <si>
    <t>Чистка стояка ХВС</t>
  </si>
  <si>
    <t>Кв.</t>
  </si>
  <si>
    <t>Чистка фильтра</t>
  </si>
  <si>
    <t>замена стояка хвс</t>
  </si>
  <si>
    <t>осмотр системы отопления в квартире</t>
  </si>
  <si>
    <t>прочистка участка розлива ГВС</t>
  </si>
  <si>
    <t>розлив</t>
  </si>
  <si>
    <t>частичная замена розлива отопления</t>
  </si>
  <si>
    <t>Замена электрической лампы накаливания</t>
  </si>
  <si>
    <t>Замена электропатрона с материалом</t>
  </si>
  <si>
    <t>Замена электропроводки</t>
  </si>
  <si>
    <t>Изготовление и установка дверец на вент продухи</t>
  </si>
  <si>
    <t>Ремонт межпанельных швов с исп. автовышки</t>
  </si>
  <si>
    <t>Ремонт шиферной кровли</t>
  </si>
  <si>
    <t>замена электрической лампы накаливания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</si>
  <si>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</si>
  <si>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</si>
  <si>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</si>
  <si>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</si>
  <si>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</si>
  <si>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обследование межпанельных швов</t>
  </si>
  <si>
    <t>установка пружины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</si>
</sst>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&quot; &quot;##0.00_-;\-* #&quot; &quot;##0.00_-;_-* &quot;-&quot;??_-;_-@_-"/>
    <numFmt numFmtId="167" formatCode="_-* #,##0.00_-;\-* #,##0.00_-;_-* &quot;-&quot;??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39">
    <xf numFmtId="0" fontId="0" fillId="0" borderId="0" xfId="0"/>
    <xf numFmtId="0" fontId="4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/>
    <xf numFmtId="164" fontId="4" fillId="0" borderId="0" xfId="1" applyFont="1" applyFill="1" applyAlignment="1">
      <alignment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4" fillId="3" borderId="2" xfId="1" applyFont="1" applyFill="1" applyBorder="1" applyAlignment="1">
      <alignment horizontal="center" vertical="center"/>
    </xf>
    <xf numFmtId="0" fontId="4" fillId="3" borderId="0" xfId="0" applyFont="1" applyFill="1"/>
    <xf numFmtId="0" fontId="5" fillId="3" borderId="0" xfId="0" applyFont="1" applyFill="1"/>
    <xf numFmtId="0" fontId="5" fillId="3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4" fontId="6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/>
    </xf>
    <xf numFmtId="0" fontId="0" fillId="0" borderId="0" xfId="0"/>
    <xf numFmtId="164" fontId="8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vertical="center"/>
    </xf>
    <xf numFmtId="164" fontId="8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  <xf numFmtId="49" fontId="0" fillId="0" borderId="6" xfId="0" applyNumberFormat="1" applyFill="1" applyBorder="1"/>
    <xf numFmtId="165" fontId="0" fillId="0" borderId="6" xfId="0" applyNumberFormat="1" applyFill="1" applyBorder="1"/>
    <xf numFmtId="4" fontId="4" fillId="3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horizontal="center" vertical="center"/>
    </xf>
    <xf numFmtId="167" fontId="0" fillId="0" borderId="6" xfId="0" applyNumberFormat="1" applyFill="1" applyBorder="1"/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D1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7901.7799999999988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104"/>
  <sheetViews>
    <sheetView tabSelected="1" zoomScaleSheetLayoutView="80" workbookViewId="0">
      <pane ySplit="3" topLeftCell="A93" activePane="bottomLeft" state="frozen"/>
      <selection pane="bottomLeft" activeCell="H102" sqref="H102"/>
    </sheetView>
  </sheetViews>
  <sheetFormatPr defaultRowHeight="15"/>
  <cols>
    <col min="1" max="1" width="73" style="5" customWidth="1"/>
    <col min="2" max="2" width="16.5703125" style="7" customWidth="1"/>
    <col min="3" max="3" width="11.5703125" style="10" customWidth="1"/>
    <col min="4" max="4" width="11.85546875" style="10" customWidth="1"/>
    <col min="5" max="5" width="0" style="1" hidden="1" customWidth="1"/>
    <col min="6" max="6" width="9.140625" style="1"/>
    <col min="7" max="7" width="9.7109375" style="1" bestFit="1" customWidth="1"/>
    <col min="8" max="8" width="10" style="1" bestFit="1" customWidth="1"/>
    <col min="9" max="16384" width="9.140625" style="1"/>
  </cols>
  <sheetData>
    <row r="1" spans="1:4" s="6" customFormat="1" ht="42.75" customHeight="1">
      <c r="A1" s="32" t="s">
        <v>0</v>
      </c>
      <c r="B1" s="32"/>
      <c r="C1" s="32"/>
      <c r="D1" s="32"/>
    </row>
    <row r="2" spans="1:4" s="6" customFormat="1" ht="15.75">
      <c r="A2" s="15" t="s">
        <v>13</v>
      </c>
      <c r="B2" s="35" t="s">
        <v>46</v>
      </c>
      <c r="C2" s="36"/>
      <c r="D2" s="37"/>
    </row>
    <row r="3" spans="1:4" ht="57">
      <c r="A3" s="2" t="s">
        <v>1</v>
      </c>
      <c r="B3" s="25" t="s">
        <v>2</v>
      </c>
      <c r="C3" s="8" t="s">
        <v>3</v>
      </c>
      <c r="D3" s="25" t="s">
        <v>4</v>
      </c>
    </row>
    <row r="4" spans="1:4">
      <c r="A4" s="2" t="s">
        <v>47</v>
      </c>
      <c r="B4" s="25">
        <v>-664236.02</v>
      </c>
      <c r="C4" s="8"/>
      <c r="D4" s="25"/>
    </row>
    <row r="5" spans="1:4">
      <c r="A5" s="34" t="s">
        <v>32</v>
      </c>
      <c r="B5" s="34"/>
      <c r="C5" s="34"/>
      <c r="D5" s="34"/>
    </row>
    <row r="6" spans="1:4">
      <c r="A6" s="2" t="s">
        <v>48</v>
      </c>
      <c r="B6" s="16">
        <v>844783.5</v>
      </c>
      <c r="C6" s="28" t="s">
        <v>39</v>
      </c>
      <c r="D6" s="26"/>
    </row>
    <row r="7" spans="1:4">
      <c r="A7" s="2" t="s">
        <v>49</v>
      </c>
      <c r="B7" s="16">
        <v>1079842.23</v>
      </c>
      <c r="C7" s="28" t="s">
        <v>39</v>
      </c>
      <c r="D7" s="26"/>
    </row>
    <row r="8" spans="1:4">
      <c r="A8" s="2" t="s">
        <v>50</v>
      </c>
      <c r="B8" s="16">
        <f>B7-B6</f>
        <v>235058.72999999998</v>
      </c>
      <c r="C8" s="28" t="s">
        <v>39</v>
      </c>
      <c r="D8" s="26"/>
    </row>
    <row r="9" spans="1:4">
      <c r="A9" s="2" t="s">
        <v>5</v>
      </c>
      <c r="B9" s="16">
        <f>B10</f>
        <v>3171.84</v>
      </c>
      <c r="C9" s="28" t="s">
        <v>39</v>
      </c>
      <c r="D9" s="26"/>
    </row>
    <row r="10" spans="1:4">
      <c r="A10" s="2" t="s">
        <v>6</v>
      </c>
      <c r="B10" s="16">
        <f>264.32*12</f>
        <v>3171.84</v>
      </c>
      <c r="C10" s="28" t="s">
        <v>39</v>
      </c>
      <c r="D10" s="26"/>
    </row>
    <row r="11" spans="1:4">
      <c r="A11" s="3" t="s">
        <v>51</v>
      </c>
      <c r="B11" s="17">
        <f>B6</f>
        <v>844783.5</v>
      </c>
      <c r="C11" s="28" t="s">
        <v>39</v>
      </c>
      <c r="D11" s="9"/>
    </row>
    <row r="12" spans="1:4">
      <c r="A12" s="33" t="s">
        <v>7</v>
      </c>
      <c r="B12" s="33"/>
      <c r="C12" s="33"/>
      <c r="D12" s="33"/>
    </row>
    <row r="13" spans="1:4" ht="15.75" thickBot="1">
      <c r="A13" s="4" t="s">
        <v>14</v>
      </c>
      <c r="B13" s="17">
        <f>B14+B15</f>
        <v>150323.94</v>
      </c>
      <c r="C13" s="28" t="s">
        <v>39</v>
      </c>
      <c r="D13" s="9"/>
    </row>
    <row r="14" spans="1:4" s="19" customFormat="1" ht="15.75" thickBot="1">
      <c r="A14" s="29" t="s">
        <v>67</v>
      </c>
      <c r="B14" s="38">
        <v>72948.72</v>
      </c>
      <c r="C14" s="29" t="s">
        <v>8</v>
      </c>
      <c r="D14" s="38">
        <v>17706</v>
      </c>
    </row>
    <row r="15" spans="1:4" s="19" customFormat="1" ht="15.75" thickBot="1">
      <c r="A15" s="29" t="s">
        <v>68</v>
      </c>
      <c r="B15" s="38">
        <v>77375.22</v>
      </c>
      <c r="C15" s="29" t="s">
        <v>8</v>
      </c>
      <c r="D15" s="38">
        <v>17706</v>
      </c>
    </row>
    <row r="16" spans="1:4" s="12" customFormat="1" ht="29.25" thickBot="1">
      <c r="A16" s="4" t="s">
        <v>15</v>
      </c>
      <c r="B16" s="17">
        <f>B17+B18</f>
        <v>69496.02</v>
      </c>
      <c r="C16" s="28" t="s">
        <v>39</v>
      </c>
      <c r="D16" s="9"/>
    </row>
    <row r="17" spans="1:4" s="19" customFormat="1" ht="15.75" thickBot="1">
      <c r="A17" s="29" t="s">
        <v>63</v>
      </c>
      <c r="B17" s="38">
        <v>33641.4</v>
      </c>
      <c r="C17" s="29" t="s">
        <v>8</v>
      </c>
      <c r="D17" s="38">
        <v>17706</v>
      </c>
    </row>
    <row r="18" spans="1:4" s="19" customFormat="1" ht="15.75" thickBot="1">
      <c r="A18" s="29" t="s">
        <v>64</v>
      </c>
      <c r="B18" s="38">
        <v>35854.620000000003</v>
      </c>
      <c r="C18" s="29" t="s">
        <v>8</v>
      </c>
      <c r="D18" s="38">
        <v>17706</v>
      </c>
    </row>
    <row r="19" spans="1:4" s="12" customFormat="1" ht="30" customHeight="1" thickBot="1">
      <c r="A19" s="4" t="s">
        <v>16</v>
      </c>
      <c r="B19" s="17">
        <f>B20</f>
        <v>0</v>
      </c>
      <c r="C19" s="28" t="s">
        <v>39</v>
      </c>
      <c r="D19" s="27"/>
    </row>
    <row r="20" spans="1:4" s="19" customFormat="1" ht="15.75" thickBot="1">
      <c r="A20" s="29"/>
      <c r="B20" s="30"/>
      <c r="C20" s="29"/>
      <c r="D20" s="30"/>
    </row>
    <row r="21" spans="1:4" s="12" customFormat="1" ht="29.25" thickBot="1">
      <c r="A21" s="4" t="s">
        <v>17</v>
      </c>
      <c r="B21" s="17">
        <f>SUM(B22:B27)</f>
        <v>20716.02</v>
      </c>
      <c r="C21" s="28" t="s">
        <v>39</v>
      </c>
      <c r="D21" s="9"/>
    </row>
    <row r="22" spans="1:4" s="19" customFormat="1" ht="15.75" thickBot="1">
      <c r="A22" s="29" t="s">
        <v>55</v>
      </c>
      <c r="B22" s="38">
        <v>1770.6</v>
      </c>
      <c r="C22" s="29" t="s">
        <v>8</v>
      </c>
      <c r="D22" s="38">
        <v>17706</v>
      </c>
    </row>
    <row r="23" spans="1:4" s="19" customFormat="1" ht="15.75" thickBot="1">
      <c r="A23" s="29" t="s">
        <v>56</v>
      </c>
      <c r="B23" s="38">
        <v>1770.6</v>
      </c>
      <c r="C23" s="29" t="s">
        <v>8</v>
      </c>
      <c r="D23" s="38">
        <v>17706</v>
      </c>
    </row>
    <row r="24" spans="1:4" s="19" customFormat="1" ht="15.75" thickBot="1">
      <c r="A24" s="29" t="s">
        <v>57</v>
      </c>
      <c r="B24" s="38">
        <v>1593.54</v>
      </c>
      <c r="C24" s="29" t="s">
        <v>8</v>
      </c>
      <c r="D24" s="38">
        <v>17706</v>
      </c>
    </row>
    <row r="25" spans="1:4" s="19" customFormat="1" ht="15.75" thickBot="1">
      <c r="A25" s="29" t="s">
        <v>58</v>
      </c>
      <c r="B25" s="38">
        <v>1593.54</v>
      </c>
      <c r="C25" s="29" t="s">
        <v>8</v>
      </c>
      <c r="D25" s="38">
        <v>17706</v>
      </c>
    </row>
    <row r="26" spans="1:4" s="19" customFormat="1" ht="15.75" thickBot="1">
      <c r="A26" s="29" t="s">
        <v>59</v>
      </c>
      <c r="B26" s="38">
        <v>6728.28</v>
      </c>
      <c r="C26" s="29" t="s">
        <v>8</v>
      </c>
      <c r="D26" s="38">
        <v>17706</v>
      </c>
    </row>
    <row r="27" spans="1:4" s="19" customFormat="1" ht="15.75" thickBot="1">
      <c r="A27" s="29" t="s">
        <v>60</v>
      </c>
      <c r="B27" s="38">
        <v>7259.46</v>
      </c>
      <c r="C27" s="29" t="s">
        <v>8</v>
      </c>
      <c r="D27" s="38">
        <v>17706</v>
      </c>
    </row>
    <row r="28" spans="1:4" s="12" customFormat="1" ht="43.5" thickBot="1">
      <c r="A28" s="4" t="s">
        <v>18</v>
      </c>
      <c r="B28" s="17">
        <f>SUM(B29:B40)</f>
        <v>52755.179999999993</v>
      </c>
      <c r="C28" s="28" t="s">
        <v>39</v>
      </c>
      <c r="D28" s="21"/>
    </row>
    <row r="29" spans="1:4" s="19" customFormat="1" ht="15.75" thickBot="1">
      <c r="A29" s="29" t="s">
        <v>106</v>
      </c>
      <c r="B29" s="38">
        <v>1177.92</v>
      </c>
      <c r="C29" s="29" t="s">
        <v>34</v>
      </c>
      <c r="D29" s="38">
        <v>8</v>
      </c>
    </row>
    <row r="30" spans="1:4" s="19" customFormat="1" ht="15.75" thickBot="1">
      <c r="A30" s="29" t="s">
        <v>107</v>
      </c>
      <c r="B30" s="38">
        <v>4409.1000000000004</v>
      </c>
      <c r="C30" s="29" t="s">
        <v>34</v>
      </c>
      <c r="D30" s="38">
        <v>9</v>
      </c>
    </row>
    <row r="31" spans="1:4" s="19" customFormat="1" ht="15.75" thickBot="1">
      <c r="A31" s="29" t="s">
        <v>108</v>
      </c>
      <c r="B31" s="38">
        <v>469.7</v>
      </c>
      <c r="C31" s="29" t="s">
        <v>9</v>
      </c>
      <c r="D31" s="38">
        <v>2</v>
      </c>
    </row>
    <row r="32" spans="1:4" s="19" customFormat="1" ht="15.75" thickBot="1">
      <c r="A32" s="29" t="s">
        <v>109</v>
      </c>
      <c r="B32" s="38">
        <v>2689.05</v>
      </c>
      <c r="C32" s="29" t="s">
        <v>8</v>
      </c>
      <c r="D32" s="38">
        <v>1</v>
      </c>
    </row>
    <row r="33" spans="1:5" s="19" customFormat="1" ht="15.75" thickBot="1">
      <c r="A33" s="29" t="s">
        <v>110</v>
      </c>
      <c r="B33" s="38">
        <v>24447.599999999999</v>
      </c>
      <c r="C33" s="29" t="s">
        <v>9</v>
      </c>
      <c r="D33" s="38">
        <v>18</v>
      </c>
    </row>
    <row r="34" spans="1:5" s="19" customFormat="1" ht="15.75" thickBot="1">
      <c r="A34" s="29" t="s">
        <v>111</v>
      </c>
      <c r="B34" s="38">
        <v>1375.45</v>
      </c>
      <c r="C34" s="29" t="s">
        <v>8</v>
      </c>
      <c r="D34" s="38">
        <v>5</v>
      </c>
    </row>
    <row r="35" spans="1:5" s="19" customFormat="1" ht="15.75" thickBot="1">
      <c r="A35" s="29" t="s">
        <v>112</v>
      </c>
      <c r="B35" s="38">
        <v>588.96</v>
      </c>
      <c r="C35" s="29" t="s">
        <v>34</v>
      </c>
      <c r="D35" s="38">
        <v>4</v>
      </c>
    </row>
    <row r="36" spans="1:5" s="19" customFormat="1" ht="15.75" thickBot="1">
      <c r="A36" s="29" t="s">
        <v>113</v>
      </c>
      <c r="B36" s="38">
        <v>3573.78</v>
      </c>
      <c r="C36" s="29" t="s">
        <v>114</v>
      </c>
      <c r="D36" s="38">
        <v>14</v>
      </c>
    </row>
    <row r="37" spans="1:5" s="19" customFormat="1" ht="15.75" thickBot="1">
      <c r="A37" s="29" t="s">
        <v>115</v>
      </c>
      <c r="B37" s="38">
        <v>3140.48</v>
      </c>
      <c r="C37" s="29" t="s">
        <v>116</v>
      </c>
      <c r="D37" s="38">
        <v>8</v>
      </c>
    </row>
    <row r="38" spans="1:5" s="19" customFormat="1" ht="15.75" thickBot="1">
      <c r="A38" s="29" t="s">
        <v>117</v>
      </c>
      <c r="B38" s="38">
        <v>9514.39</v>
      </c>
      <c r="C38" s="29" t="s">
        <v>34</v>
      </c>
      <c r="D38" s="38">
        <v>17</v>
      </c>
    </row>
    <row r="39" spans="1:5" s="19" customFormat="1" ht="15.75" thickBot="1">
      <c r="A39" s="29" t="s">
        <v>118</v>
      </c>
      <c r="B39" s="38">
        <v>1011.58</v>
      </c>
      <c r="C39" s="29" t="s">
        <v>97</v>
      </c>
      <c r="D39" s="38">
        <v>2</v>
      </c>
    </row>
    <row r="40" spans="1:5" s="19" customFormat="1" ht="15.75" thickBot="1">
      <c r="A40" s="29" t="s">
        <v>119</v>
      </c>
      <c r="B40" s="38">
        <v>357.17</v>
      </c>
      <c r="C40" s="29" t="s">
        <v>34</v>
      </c>
      <c r="D40" s="38">
        <v>1</v>
      </c>
    </row>
    <row r="41" spans="1:5" s="12" customFormat="1" ht="43.5" thickBot="1">
      <c r="A41" s="4" t="s">
        <v>19</v>
      </c>
      <c r="B41" s="17">
        <f>SUM(B42:B83)</f>
        <v>207437.07</v>
      </c>
      <c r="C41" s="28" t="s">
        <v>39</v>
      </c>
      <c r="D41" s="9"/>
      <c r="E41" s="13" t="s">
        <v>10</v>
      </c>
    </row>
    <row r="42" spans="1:5" s="19" customFormat="1" ht="15.75" thickBot="1">
      <c r="A42" s="29" t="s">
        <v>22</v>
      </c>
      <c r="B42" s="38">
        <v>2835.75</v>
      </c>
      <c r="C42" s="29" t="s">
        <v>23</v>
      </c>
      <c r="D42" s="38">
        <v>5</v>
      </c>
    </row>
    <row r="43" spans="1:5" s="19" customFormat="1" ht="15.75" thickBot="1">
      <c r="A43" s="29" t="s">
        <v>71</v>
      </c>
      <c r="B43" s="38">
        <v>1730.61</v>
      </c>
      <c r="C43" s="29" t="s">
        <v>20</v>
      </c>
      <c r="D43" s="38">
        <v>3</v>
      </c>
    </row>
    <row r="44" spans="1:5" s="19" customFormat="1" ht="15.75" thickBot="1">
      <c r="A44" s="29" t="s">
        <v>72</v>
      </c>
      <c r="B44" s="38">
        <v>345.53</v>
      </c>
      <c r="C44" s="29" t="s">
        <v>34</v>
      </c>
      <c r="D44" s="38">
        <v>1</v>
      </c>
    </row>
    <row r="45" spans="1:5" s="19" customFormat="1" ht="15.75" thickBot="1">
      <c r="A45" s="29" t="s">
        <v>73</v>
      </c>
      <c r="B45" s="38">
        <v>2054.08</v>
      </c>
      <c r="C45" s="29" t="s">
        <v>34</v>
      </c>
      <c r="D45" s="38">
        <v>4</v>
      </c>
    </row>
    <row r="46" spans="1:5" s="19" customFormat="1" ht="15.75" thickBot="1">
      <c r="A46" s="29" t="s">
        <v>74</v>
      </c>
      <c r="B46" s="38">
        <v>9548.32</v>
      </c>
      <c r="C46" s="29" t="s">
        <v>34</v>
      </c>
      <c r="D46" s="38">
        <v>2</v>
      </c>
    </row>
    <row r="47" spans="1:5" s="19" customFormat="1" ht="15.75" thickBot="1">
      <c r="A47" s="29" t="s">
        <v>75</v>
      </c>
      <c r="B47" s="38">
        <v>483.98</v>
      </c>
      <c r="C47" s="29" t="s">
        <v>34</v>
      </c>
      <c r="D47" s="38">
        <v>1</v>
      </c>
    </row>
    <row r="48" spans="1:5" s="19" customFormat="1" ht="15.75" thickBot="1">
      <c r="A48" s="29" t="s">
        <v>76</v>
      </c>
      <c r="B48" s="38">
        <v>13476.66</v>
      </c>
      <c r="C48" s="29" t="s">
        <v>36</v>
      </c>
      <c r="D48" s="38">
        <v>1</v>
      </c>
    </row>
    <row r="49" spans="1:4" s="19" customFormat="1" ht="15.75" thickBot="1">
      <c r="A49" s="29" t="s">
        <v>77</v>
      </c>
      <c r="B49" s="38">
        <v>14604.16</v>
      </c>
      <c r="C49" s="29" t="s">
        <v>36</v>
      </c>
      <c r="D49" s="38">
        <v>1</v>
      </c>
    </row>
    <row r="50" spans="1:4" s="19" customFormat="1" ht="15.75" thickBot="1">
      <c r="A50" s="29" t="s">
        <v>78</v>
      </c>
      <c r="B50" s="38">
        <v>10824</v>
      </c>
      <c r="C50" s="29" t="s">
        <v>79</v>
      </c>
      <c r="D50" s="38">
        <v>1</v>
      </c>
    </row>
    <row r="51" spans="1:4" s="19" customFormat="1" ht="15.75" thickBot="1">
      <c r="A51" s="29" t="s">
        <v>80</v>
      </c>
      <c r="B51" s="38">
        <v>1494.11</v>
      </c>
      <c r="C51" s="29" t="s">
        <v>9</v>
      </c>
      <c r="D51" s="38">
        <v>1</v>
      </c>
    </row>
    <row r="52" spans="1:4" s="19" customFormat="1" ht="15.75" thickBot="1">
      <c r="A52" s="29" t="s">
        <v>81</v>
      </c>
      <c r="B52" s="38">
        <v>1117</v>
      </c>
      <c r="C52" s="29" t="s">
        <v>34</v>
      </c>
      <c r="D52" s="38">
        <v>1</v>
      </c>
    </row>
    <row r="53" spans="1:4" s="19" customFormat="1" ht="15.75" thickBot="1">
      <c r="A53" s="29" t="s">
        <v>82</v>
      </c>
      <c r="B53" s="38">
        <v>3466.08</v>
      </c>
      <c r="C53" s="29" t="s">
        <v>79</v>
      </c>
      <c r="D53" s="38">
        <v>1</v>
      </c>
    </row>
    <row r="54" spans="1:4" s="19" customFormat="1" ht="15.75" thickBot="1">
      <c r="A54" s="29" t="s">
        <v>35</v>
      </c>
      <c r="B54" s="38">
        <v>19400.04</v>
      </c>
      <c r="C54" s="29" t="s">
        <v>79</v>
      </c>
      <c r="D54" s="38">
        <v>23</v>
      </c>
    </row>
    <row r="55" spans="1:4" s="19" customFormat="1" ht="15.75" thickBot="1">
      <c r="A55" s="29" t="s">
        <v>35</v>
      </c>
      <c r="B55" s="38">
        <v>2652</v>
      </c>
      <c r="C55" s="29" t="s">
        <v>8</v>
      </c>
      <c r="D55" s="38">
        <v>3400</v>
      </c>
    </row>
    <row r="56" spans="1:4" s="19" customFormat="1" ht="15.75" thickBot="1">
      <c r="A56" s="29" t="s">
        <v>35</v>
      </c>
      <c r="B56" s="38">
        <v>1144.29</v>
      </c>
      <c r="C56" s="29" t="s">
        <v>36</v>
      </c>
      <c r="D56" s="38">
        <v>3</v>
      </c>
    </row>
    <row r="57" spans="1:4" s="19" customFormat="1" ht="15.75" thickBot="1">
      <c r="A57" s="29" t="s">
        <v>83</v>
      </c>
      <c r="B57" s="38">
        <v>937.64</v>
      </c>
      <c r="C57" s="29" t="s">
        <v>34</v>
      </c>
      <c r="D57" s="38">
        <v>2</v>
      </c>
    </row>
    <row r="58" spans="1:4" s="19" customFormat="1" ht="15.75" thickBot="1">
      <c r="A58" s="29" t="s">
        <v>83</v>
      </c>
      <c r="B58" s="38">
        <v>937.64</v>
      </c>
      <c r="C58" s="29" t="s">
        <v>34</v>
      </c>
      <c r="D58" s="38">
        <v>2</v>
      </c>
    </row>
    <row r="59" spans="1:4" s="19" customFormat="1" ht="15.75" thickBot="1">
      <c r="A59" s="29" t="s">
        <v>84</v>
      </c>
      <c r="B59" s="38">
        <v>1117.43</v>
      </c>
      <c r="C59" s="29" t="s">
        <v>34</v>
      </c>
      <c r="D59" s="38">
        <v>1</v>
      </c>
    </row>
    <row r="60" spans="1:4" s="19" customFormat="1" ht="15.75" thickBot="1">
      <c r="A60" s="29" t="s">
        <v>37</v>
      </c>
      <c r="B60" s="38">
        <v>2508.48</v>
      </c>
      <c r="C60" s="29" t="s">
        <v>9</v>
      </c>
      <c r="D60" s="38">
        <v>18</v>
      </c>
    </row>
    <row r="61" spans="1:4" s="19" customFormat="1" ht="15.75" thickBot="1">
      <c r="A61" s="29" t="s">
        <v>37</v>
      </c>
      <c r="B61" s="38">
        <v>3965.1</v>
      </c>
      <c r="C61" s="29" t="s">
        <v>9</v>
      </c>
      <c r="D61" s="38">
        <v>6</v>
      </c>
    </row>
    <row r="62" spans="1:4" s="19" customFormat="1" ht="15.75" thickBot="1">
      <c r="A62" s="29" t="s">
        <v>41</v>
      </c>
      <c r="B62" s="38">
        <v>603.6</v>
      </c>
      <c r="C62" s="29" t="s">
        <v>9</v>
      </c>
      <c r="D62" s="38">
        <v>5</v>
      </c>
    </row>
    <row r="63" spans="1:4" s="19" customFormat="1" ht="15.75" thickBot="1">
      <c r="A63" s="29" t="s">
        <v>85</v>
      </c>
      <c r="B63" s="38">
        <v>2120.4</v>
      </c>
      <c r="C63" s="29" t="s">
        <v>34</v>
      </c>
      <c r="D63" s="38">
        <v>8</v>
      </c>
    </row>
    <row r="64" spans="1:4" s="19" customFormat="1" ht="15.75" thickBot="1">
      <c r="A64" s="29" t="s">
        <v>42</v>
      </c>
      <c r="B64" s="38">
        <v>2641.12</v>
      </c>
      <c r="C64" s="29" t="s">
        <v>43</v>
      </c>
      <c r="D64" s="38">
        <v>1</v>
      </c>
    </row>
    <row r="65" spans="1:4" s="19" customFormat="1" ht="15.75" thickBot="1">
      <c r="A65" s="29" t="s">
        <v>86</v>
      </c>
      <c r="B65" s="38">
        <v>172.59</v>
      </c>
      <c r="C65" s="29" t="s">
        <v>9</v>
      </c>
      <c r="D65" s="38">
        <v>1</v>
      </c>
    </row>
    <row r="66" spans="1:4" s="19" customFormat="1" ht="15.75" thickBot="1">
      <c r="A66" s="29" t="s">
        <v>87</v>
      </c>
      <c r="B66" s="38">
        <v>1694.32</v>
      </c>
      <c r="C66" s="29" t="s">
        <v>34</v>
      </c>
      <c r="D66" s="38">
        <v>2</v>
      </c>
    </row>
    <row r="67" spans="1:4" s="19" customFormat="1" ht="15.75" thickBot="1">
      <c r="A67" s="29" t="s">
        <v>88</v>
      </c>
      <c r="B67" s="38">
        <v>4763</v>
      </c>
      <c r="C67" s="29" t="s">
        <v>89</v>
      </c>
      <c r="D67" s="38">
        <v>1</v>
      </c>
    </row>
    <row r="68" spans="1:4" s="19" customFormat="1" ht="15.75" thickBot="1">
      <c r="A68" s="29" t="s">
        <v>88</v>
      </c>
      <c r="B68" s="38">
        <v>19052</v>
      </c>
      <c r="C68" s="29" t="s">
        <v>89</v>
      </c>
      <c r="D68" s="38">
        <v>4</v>
      </c>
    </row>
    <row r="69" spans="1:4" s="19" customFormat="1" ht="15.75" thickBot="1">
      <c r="A69" s="29" t="s">
        <v>44</v>
      </c>
      <c r="B69" s="38">
        <v>1642.96</v>
      </c>
      <c r="C69" s="29" t="s">
        <v>34</v>
      </c>
      <c r="D69" s="38">
        <v>8</v>
      </c>
    </row>
    <row r="70" spans="1:4" s="19" customFormat="1" ht="15.75" thickBot="1">
      <c r="A70" s="29" t="s">
        <v>45</v>
      </c>
      <c r="B70" s="38">
        <v>11806.5</v>
      </c>
      <c r="C70" s="29" t="s">
        <v>20</v>
      </c>
      <c r="D70" s="38">
        <v>17</v>
      </c>
    </row>
    <row r="71" spans="1:4" s="19" customFormat="1" ht="15.75" thickBot="1">
      <c r="A71" s="29" t="s">
        <v>90</v>
      </c>
      <c r="B71" s="38">
        <v>753.93</v>
      </c>
      <c r="C71" s="29" t="s">
        <v>34</v>
      </c>
      <c r="D71" s="38">
        <v>1</v>
      </c>
    </row>
    <row r="72" spans="1:4" s="19" customFormat="1" ht="15.75" thickBot="1">
      <c r="A72" s="29" t="s">
        <v>91</v>
      </c>
      <c r="B72" s="38">
        <v>1083.27</v>
      </c>
      <c r="C72" s="29" t="s">
        <v>34</v>
      </c>
      <c r="D72" s="38">
        <v>1</v>
      </c>
    </row>
    <row r="73" spans="1:4" s="19" customFormat="1" ht="15.75" thickBot="1">
      <c r="A73" s="29" t="s">
        <v>92</v>
      </c>
      <c r="B73" s="38">
        <v>12708.28</v>
      </c>
      <c r="C73" s="29" t="s">
        <v>89</v>
      </c>
      <c r="D73" s="38">
        <v>13</v>
      </c>
    </row>
    <row r="74" spans="1:4" s="19" customFormat="1" ht="15.75" thickBot="1">
      <c r="A74" s="29" t="s">
        <v>38</v>
      </c>
      <c r="B74" s="38">
        <v>427.22</v>
      </c>
      <c r="C74" s="29" t="s">
        <v>34</v>
      </c>
      <c r="D74" s="38">
        <v>1</v>
      </c>
    </row>
    <row r="75" spans="1:4" s="19" customFormat="1" ht="15.75" thickBot="1">
      <c r="A75" s="29" t="s">
        <v>93</v>
      </c>
      <c r="B75" s="38">
        <v>453.27</v>
      </c>
      <c r="C75" s="29" t="s">
        <v>94</v>
      </c>
      <c r="D75" s="38">
        <v>1</v>
      </c>
    </row>
    <row r="76" spans="1:4" s="19" customFormat="1" ht="15.75" thickBot="1">
      <c r="A76" s="29" t="s">
        <v>95</v>
      </c>
      <c r="B76" s="38">
        <v>275.92</v>
      </c>
      <c r="C76" s="29" t="s">
        <v>8</v>
      </c>
      <c r="D76" s="38">
        <v>1</v>
      </c>
    </row>
    <row r="77" spans="1:4" s="19" customFormat="1" ht="15.75" thickBot="1">
      <c r="A77" s="29" t="s">
        <v>96</v>
      </c>
      <c r="B77" s="38">
        <v>2876.19</v>
      </c>
      <c r="C77" s="29" t="s">
        <v>97</v>
      </c>
      <c r="D77" s="38">
        <v>1</v>
      </c>
    </row>
    <row r="78" spans="1:4" s="19" customFormat="1" ht="15.75" thickBot="1">
      <c r="A78" s="29" t="s">
        <v>98</v>
      </c>
      <c r="B78" s="38">
        <v>1104.68</v>
      </c>
      <c r="C78" s="29" t="s">
        <v>99</v>
      </c>
      <c r="D78" s="38">
        <v>1</v>
      </c>
    </row>
    <row r="79" spans="1:4" s="19" customFormat="1" ht="15.75" thickBot="1">
      <c r="A79" s="29" t="s">
        <v>100</v>
      </c>
      <c r="B79" s="38">
        <v>3834.6</v>
      </c>
      <c r="C79" s="29" t="s">
        <v>9</v>
      </c>
      <c r="D79" s="38">
        <v>12</v>
      </c>
    </row>
    <row r="80" spans="1:4" s="19" customFormat="1" ht="15.75" thickBot="1">
      <c r="A80" s="29" t="s">
        <v>101</v>
      </c>
      <c r="B80" s="38">
        <v>19855</v>
      </c>
      <c r="C80" s="29" t="s">
        <v>89</v>
      </c>
      <c r="D80" s="38">
        <v>1</v>
      </c>
    </row>
    <row r="81" spans="1:4" s="19" customFormat="1" ht="15.75" thickBot="1">
      <c r="A81" s="29" t="s">
        <v>102</v>
      </c>
      <c r="B81" s="38">
        <v>877.76</v>
      </c>
      <c r="C81" s="29" t="s">
        <v>40</v>
      </c>
      <c r="D81" s="38">
        <v>2</v>
      </c>
    </row>
    <row r="82" spans="1:4" s="19" customFormat="1" ht="15.75" thickBot="1">
      <c r="A82" s="29" t="s">
        <v>103</v>
      </c>
      <c r="B82" s="38">
        <v>16078.26</v>
      </c>
      <c r="C82" s="29" t="s">
        <v>104</v>
      </c>
      <c r="D82" s="38">
        <v>11</v>
      </c>
    </row>
    <row r="83" spans="1:4" s="19" customFormat="1" ht="15.75" thickBot="1">
      <c r="A83" s="29" t="s">
        <v>105</v>
      </c>
      <c r="B83" s="38">
        <v>7969.3</v>
      </c>
      <c r="C83" s="29" t="s">
        <v>9</v>
      </c>
      <c r="D83" s="38">
        <v>2</v>
      </c>
    </row>
    <row r="84" spans="1:4" s="12" customFormat="1" ht="28.5">
      <c r="A84" s="4" t="s">
        <v>21</v>
      </c>
      <c r="B84" s="17">
        <v>0</v>
      </c>
      <c r="C84" s="28" t="s">
        <v>39</v>
      </c>
      <c r="D84" s="9"/>
    </row>
    <row r="85" spans="1:4" s="12" customFormat="1" ht="28.5">
      <c r="A85" s="4" t="s">
        <v>24</v>
      </c>
      <c r="B85" s="17">
        <v>0</v>
      </c>
      <c r="C85" s="28" t="s">
        <v>39</v>
      </c>
      <c r="D85" s="9"/>
    </row>
    <row r="86" spans="1:4" s="12" customFormat="1">
      <c r="A86" s="4" t="s">
        <v>25</v>
      </c>
      <c r="B86" s="17">
        <v>0</v>
      </c>
      <c r="C86" s="28" t="s">
        <v>39</v>
      </c>
      <c r="D86" s="9"/>
    </row>
    <row r="87" spans="1:4" s="12" customFormat="1" ht="29.25" thickBot="1">
      <c r="A87" s="4" t="s">
        <v>26</v>
      </c>
      <c r="B87" s="17">
        <f>B88</f>
        <v>0</v>
      </c>
      <c r="C87" s="28" t="s">
        <v>39</v>
      </c>
      <c r="D87" s="9"/>
    </row>
    <row r="88" spans="1:4" s="19" customFormat="1" ht="15.75" thickBot="1">
      <c r="A88" s="29"/>
      <c r="B88" s="30"/>
      <c r="C88" s="29"/>
      <c r="D88" s="30"/>
    </row>
    <row r="89" spans="1:4" s="12" customFormat="1" ht="28.5">
      <c r="A89" s="4" t="s">
        <v>27</v>
      </c>
      <c r="B89" s="17">
        <v>0</v>
      </c>
      <c r="C89" s="28" t="s">
        <v>39</v>
      </c>
      <c r="D89" s="9"/>
    </row>
    <row r="90" spans="1:4" s="12" customFormat="1" ht="29.25" thickBot="1">
      <c r="A90" s="4" t="s">
        <v>28</v>
      </c>
      <c r="B90" s="17">
        <f>B91+B92</f>
        <v>34845.410000000003</v>
      </c>
      <c r="C90" s="28" t="s">
        <v>39</v>
      </c>
      <c r="D90" s="9"/>
    </row>
    <row r="91" spans="1:4" s="19" customFormat="1" ht="15.75" thickBot="1">
      <c r="A91" s="29" t="s">
        <v>61</v>
      </c>
      <c r="B91" s="38">
        <v>16997.759999999998</v>
      </c>
      <c r="C91" s="29" t="s">
        <v>8</v>
      </c>
      <c r="D91" s="38">
        <v>17706</v>
      </c>
    </row>
    <row r="92" spans="1:4" s="19" customFormat="1" ht="15.75" thickBot="1">
      <c r="A92" s="29" t="s">
        <v>62</v>
      </c>
      <c r="B92" s="38">
        <v>17847.650000000001</v>
      </c>
      <c r="C92" s="29" t="s">
        <v>8</v>
      </c>
      <c r="D92" s="38">
        <v>17706</v>
      </c>
    </row>
    <row r="93" spans="1:4" s="12" customFormat="1" ht="28.5">
      <c r="A93" s="4" t="s">
        <v>29</v>
      </c>
      <c r="B93" s="17">
        <v>0</v>
      </c>
      <c r="C93" s="28" t="s">
        <v>39</v>
      </c>
      <c r="D93" s="9"/>
    </row>
    <row r="94" spans="1:4" s="12" customFormat="1" ht="57.75" thickBot="1">
      <c r="A94" s="4" t="s">
        <v>30</v>
      </c>
      <c r="B94" s="17">
        <f>SUM(B95:B98)</f>
        <v>102694.82</v>
      </c>
      <c r="C94" s="28" t="s">
        <v>39</v>
      </c>
      <c r="D94" s="9"/>
    </row>
    <row r="95" spans="1:4" s="19" customFormat="1" ht="15.75" thickBot="1">
      <c r="A95" s="29" t="s">
        <v>65</v>
      </c>
      <c r="B95" s="38">
        <v>48691.5</v>
      </c>
      <c r="C95" s="29" t="s">
        <v>8</v>
      </c>
      <c r="D95" s="38">
        <v>17706</v>
      </c>
    </row>
    <row r="96" spans="1:4" s="19" customFormat="1" ht="15.75" thickBot="1">
      <c r="A96" s="29" t="s">
        <v>66</v>
      </c>
      <c r="B96" s="38">
        <v>53401.32</v>
      </c>
      <c r="C96" s="29" t="s">
        <v>8</v>
      </c>
      <c r="D96" s="38">
        <v>17706</v>
      </c>
    </row>
    <row r="97" spans="1:7" s="19" customFormat="1" ht="15.75" thickBot="1">
      <c r="A97" s="29" t="s">
        <v>69</v>
      </c>
      <c r="B97" s="38">
        <v>301</v>
      </c>
      <c r="C97" s="29" t="s">
        <v>8</v>
      </c>
      <c r="D97" s="38">
        <v>17706</v>
      </c>
    </row>
    <row r="98" spans="1:7" s="19" customFormat="1" ht="15.75" thickBot="1">
      <c r="A98" s="29" t="s">
        <v>70</v>
      </c>
      <c r="B98" s="38">
        <v>301</v>
      </c>
      <c r="C98" s="29" t="s">
        <v>8</v>
      </c>
      <c r="D98" s="38">
        <v>17706</v>
      </c>
    </row>
    <row r="99" spans="1:7" s="12" customFormat="1">
      <c r="A99" s="4" t="s">
        <v>31</v>
      </c>
      <c r="B99" s="17">
        <f>B100+B101</f>
        <v>13841.779999999999</v>
      </c>
      <c r="C99" s="28" t="s">
        <v>39</v>
      </c>
      <c r="D99" s="9"/>
    </row>
    <row r="100" spans="1:7" s="12" customFormat="1" ht="30">
      <c r="A100" s="22" t="s">
        <v>11</v>
      </c>
      <c r="B100" s="23">
        <f>D100*5*12</f>
        <v>5940</v>
      </c>
      <c r="C100" s="24" t="s">
        <v>12</v>
      </c>
      <c r="D100" s="20">
        <v>99</v>
      </c>
    </row>
    <row r="101" spans="1:7" s="12" customFormat="1">
      <c r="A101" s="22" t="s">
        <v>33</v>
      </c>
      <c r="B101" s="23">
        <f>[1]Лист1!$G$4501</f>
        <v>7901.7799999999988</v>
      </c>
      <c r="C101" s="9" t="s">
        <v>39</v>
      </c>
      <c r="D101" s="20"/>
    </row>
    <row r="102" spans="1:7" s="12" customFormat="1">
      <c r="A102" s="3" t="s">
        <v>52</v>
      </c>
      <c r="B102" s="17">
        <f>B13++B16+B19+B21+B28+B41+B84+B85+B87+B89+B90+B93+B94</f>
        <v>638268.46</v>
      </c>
      <c r="C102" s="28" t="s">
        <v>39</v>
      </c>
      <c r="D102" s="9"/>
      <c r="G102" s="31"/>
    </row>
    <row r="103" spans="1:7" s="12" customFormat="1">
      <c r="A103" s="14" t="s">
        <v>53</v>
      </c>
      <c r="B103" s="18">
        <f>B102*1.2+B99</f>
        <v>779763.93199999991</v>
      </c>
      <c r="C103" s="28" t="s">
        <v>39</v>
      </c>
      <c r="D103" s="11"/>
    </row>
    <row r="104" spans="1:7" s="12" customFormat="1">
      <c r="A104" s="14" t="s">
        <v>54</v>
      </c>
      <c r="B104" s="18">
        <f>B4+B6+B9-B103</f>
        <v>-596044.61199999996</v>
      </c>
      <c r="C104" s="28" t="s">
        <v>39</v>
      </c>
      <c r="D104" s="11"/>
    </row>
  </sheetData>
  <sheetProtection formatCells="0" sort="0" autoFilter="0"/>
  <mergeCells count="4">
    <mergeCell ref="A1:D1"/>
    <mergeCell ref="A12:D12"/>
    <mergeCell ref="A5:D5"/>
    <mergeCell ref="B2:D2"/>
  </mergeCells>
  <hyperlinks>
    <hyperlink ref="C3" location="Ед.изм.!A1" display="Ед.изм."/>
  </hyperlink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Боровая, д. 7</vt:lpstr>
      <vt:lpstr>'Боровая, д.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Bushina_OY</cp:lastModifiedBy>
  <cp:lastPrinted>2021-03-03T00:58:12Z</cp:lastPrinted>
  <dcterms:created xsi:type="dcterms:W3CDTF">2018-02-13T05:54:21Z</dcterms:created>
  <dcterms:modified xsi:type="dcterms:W3CDTF">2022-02-14T06:38:07Z</dcterms:modified>
</cp:coreProperties>
</file>